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ie\Documents\Documents Garderie\Comptabilite\"/>
    </mc:Choice>
  </mc:AlternateContent>
  <xr:revisionPtr revIDLastSave="0" documentId="13_ncr:1_{8926035C-C08F-4AC2-8AC1-99B069556C74}" xr6:coauthVersionLast="47" xr6:coauthVersionMax="47" xr10:uidLastSave="{00000000-0000-0000-0000-000000000000}"/>
  <workbookProtection workbookAlgorithmName="SHA-512" workbookHashValue="xn25pDkU3nf6AvG2l2genHuiOCB0+2TgxunnvS8dFZNh2cxXBYn2apAkYLKvEwn5/PhZTrfYlhJcfti0r1kQbg==" workbookSaltValue="TJRHdv2wST7IS5t4W56tEg==" workbookSpinCount="100000" lockStructure="1"/>
  <bookViews>
    <workbookView xWindow="-120" yWindow="-120" windowWidth="29040" windowHeight="15990" xr2:uid="{DF8FECD4-B119-44FE-8934-36E80B40FE92}"/>
  </bookViews>
  <sheets>
    <sheet name="Sheet1" sheetId="1" r:id="rId1"/>
  </sheets>
  <definedNames>
    <definedName name="_xlnm.Print_Area" localSheetId="0">Sheet1!$A$1:$K$51</definedName>
    <definedName name="PSA">#REF!</definedName>
    <definedName name="Regions">Sheet1!$Q$11</definedName>
    <definedName name="Région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K48" i="1"/>
  <c r="P29" i="1"/>
  <c r="P30" i="1" s="1"/>
  <c r="K47" i="1"/>
  <c r="Q32" i="1"/>
  <c r="Q31" i="1"/>
  <c r="R32" i="1"/>
  <c r="S32" i="1" s="1"/>
  <c r="R31" i="1"/>
  <c r="S31" i="1" s="1"/>
  <c r="I21" i="1"/>
  <c r="G21" i="1"/>
  <c r="G15" i="1"/>
  <c r="K15" i="1" s="1"/>
  <c r="G17" i="1" s="1"/>
  <c r="G19" i="1" s="1"/>
  <c r="I9" i="1"/>
  <c r="K9" i="1" s="1"/>
  <c r="K7" i="1"/>
  <c r="Q30" i="1" l="1"/>
  <c r="R34" i="1" s="1"/>
  <c r="K11" i="1"/>
  <c r="K23" i="1" s="1"/>
  <c r="K21" i="1"/>
  <c r="K27" i="1" l="1"/>
  <c r="K31" i="1" s="1"/>
  <c r="K35" i="1" s="1"/>
  <c r="K39" i="1" s="1"/>
  <c r="K50" i="1" s="1"/>
  <c r="S34" i="1"/>
  <c r="K42" i="1" s="1"/>
  <c r="K51" i="1" l="1"/>
  <c r="K45" i="1"/>
</calcChain>
</file>

<file path=xl/sharedStrings.xml><?xml version="1.0" encoding="utf-8"?>
<sst xmlns="http://schemas.openxmlformats.org/spreadsheetml/2006/main" count="56" uniqueCount="53">
  <si>
    <t>A)</t>
  </si>
  <si>
    <t>Dépense admissble COL</t>
  </si>
  <si>
    <t>RFA 2021-2022 ligne 541 moins ligne 541.8</t>
  </si>
  <si>
    <t>Place Subventionnées Annualisée en 2021-2022</t>
  </si>
  <si>
    <t>Montant minimal COL pour petites installation</t>
  </si>
  <si>
    <t>x</t>
  </si>
  <si>
    <t>Place Subventionnées Annualisée en 2023-2024</t>
  </si>
  <si>
    <t>Régions urbaines</t>
  </si>
  <si>
    <t>Montant COL selon le barême</t>
  </si>
  <si>
    <t>Volet A pour COL</t>
  </si>
  <si>
    <t>Les lignes 58 à 62 s'applique seulement aux intallations locataires, emphytéotiques ou propriétaires superficiaires</t>
  </si>
  <si>
    <t>Coût des COL 2021-2022 projetés</t>
  </si>
  <si>
    <t>COL par PSA 2021-2022</t>
  </si>
  <si>
    <t>COL (PSA 2023-2024)</t>
  </si>
  <si>
    <t>Maximum admissible COL pour CPE (volet B)</t>
  </si>
  <si>
    <t>Agglomération de Montréal</t>
  </si>
  <si>
    <t>Communauté Métropolitaine de Québec</t>
  </si>
  <si>
    <t>Dépenses supplémentaires admissibles pour les COL CPE locataire</t>
  </si>
  <si>
    <t>Régions centrales</t>
  </si>
  <si>
    <t>Régions ressources</t>
  </si>
  <si>
    <t>Ligne 63 s,applique seulement au installations locataires</t>
  </si>
  <si>
    <t>Volet B</t>
  </si>
  <si>
    <t>COL avant ajustement pour jours de fermeture excédentaire</t>
  </si>
  <si>
    <t>Ajustement pour jours de fermetures excédentaires</t>
  </si>
  <si>
    <t>COL après ajustement pour jours de fermetures excédentaires</t>
  </si>
  <si>
    <t>Installations emphytéotes ou propriétaires superficiaires</t>
  </si>
  <si>
    <t>Ajustement pour les autres jours de fermetures avec services administratifs non offerts dans l'installation</t>
  </si>
  <si>
    <t>indexé de</t>
  </si>
  <si>
    <t>Montant de base</t>
  </si>
  <si>
    <t>Médiane des FRL</t>
  </si>
  <si>
    <t>Total des FRL par PSA</t>
  </si>
  <si>
    <t>Facteur d'ajustement</t>
  </si>
  <si>
    <t>Par PSA</t>
  </si>
  <si>
    <t>$ annuel</t>
  </si>
  <si>
    <t>Borne inférieure</t>
  </si>
  <si>
    <t>Borme supérieure</t>
  </si>
  <si>
    <t>Montant plancher allouable</t>
  </si>
  <si>
    <t>RFA 2021-2022 ligne 560</t>
  </si>
  <si>
    <t>Coût d'occupation des locaux selon le barème par PSA</t>
  </si>
  <si>
    <t>Comparaison des Coûts d'Occupation des Locaux CPE vs GS</t>
  </si>
  <si>
    <t>Selon les Régles Budgétaires 2023-2024 respectives</t>
  </si>
  <si>
    <t>Maximum selon les bornes</t>
  </si>
  <si>
    <t>Coût d'Occupation des Locaux selon les règles budgétaires des garderies</t>
  </si>
  <si>
    <t>Coûts d'occupation des locaux selon les règles des CPE</t>
  </si>
  <si>
    <t>Coût d'occupation des Locaux selon les règles des garderies</t>
  </si>
  <si>
    <t>Montant réel des FRL (Ligne 560 du RFA 2021-2022)</t>
  </si>
  <si>
    <t>Portion réel des FRL couvert selon les règles des CPE locataires (sans PFI)</t>
  </si>
  <si>
    <t>Portion réel des FRL couvert selon les règles des garderies</t>
  </si>
  <si>
    <t>Remplir les cases jaunes pour obtenir les calculs comparatifs</t>
  </si>
  <si>
    <t>Différence de financement Garderie vs CPE</t>
  </si>
  <si>
    <t>Places Annualisées Subventionnées (PSA) en 2023-2024</t>
  </si>
  <si>
    <t>Région où se situe l'installation</t>
  </si>
  <si>
    <t>Dans quelle région est l'installation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</si>
</sst>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
    <numFmt numFmtId="165" formatCode="0.0000"/>
  </numFmts>
  <fonts count="15" x14ac:knownFonts="1">
    <font>
      <sz val="10"/>
      <color theme="1"/>
      <name val="Calibri"/>
      <family val="2"/>
      <scheme val="minor"/>
    </font>
    <font>
      <sz val="10"/>
      <color theme="1"/>
      <name val="Calibri"/>
      <family val="2"/>
      <scheme val="minor"/>
    </font>
    <font>
      <sz val="10"/>
      <color indexed="8"/>
      <name val="Arial"/>
      <family val="2"/>
    </font>
    <font>
      <b/>
      <sz val="10"/>
      <color indexed="8"/>
      <name val="Arial"/>
      <family val="2"/>
    </font>
    <font>
      <sz val="10"/>
      <color theme="1"/>
      <name val="Arial"/>
      <family val="2"/>
    </font>
    <font>
      <b/>
      <sz val="14"/>
      <color theme="1"/>
      <name val="Arial"/>
      <family val="2"/>
    </font>
    <font>
      <sz val="11"/>
      <color theme="1"/>
      <name val="Arial"/>
      <family val="2"/>
    </font>
    <font>
      <b/>
      <sz val="11"/>
      <color theme="1"/>
      <name val="Arial"/>
      <family val="2"/>
    </font>
    <font>
      <sz val="10"/>
      <color theme="0"/>
      <name val="Arial"/>
      <family val="2"/>
    </font>
    <font>
      <b/>
      <sz val="10"/>
      <color theme="1"/>
      <name val="Arial"/>
      <family val="2"/>
    </font>
    <font>
      <sz val="10"/>
      <name val="Arial"/>
      <family val="2"/>
    </font>
    <font>
      <b/>
      <sz val="12"/>
      <color theme="1"/>
      <name val="Arial"/>
      <family val="2"/>
    </font>
    <font>
      <b/>
      <sz val="17"/>
      <color theme="1"/>
      <name val="Arial"/>
      <family val="2"/>
    </font>
    <font>
      <sz val="12"/>
      <color theme="1"/>
      <name val="Arial"/>
      <family val="2"/>
    </font>
    <font>
      <b/>
      <sz val="13"/>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164" fontId="2" fillId="0" borderId="0" xfId="0" applyNumberFormat="1" applyFont="1"/>
    <xf numFmtId="0" fontId="2" fillId="0" borderId="0" xfId="0" applyFont="1"/>
    <xf numFmtId="164" fontId="3" fillId="0" borderId="0" xfId="0" applyNumberFormat="1" applyFont="1"/>
    <xf numFmtId="164" fontId="2" fillId="0" borderId="0" xfId="0" applyNumberFormat="1" applyFont="1" applyAlignment="1">
      <alignment horizontal="center"/>
    </xf>
    <xf numFmtId="3" fontId="2" fillId="0" borderId="0" xfId="0" applyNumberFormat="1" applyFont="1" applyAlignment="1">
      <alignment horizontal="center"/>
    </xf>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Alignment="1">
      <alignment horizontal="left"/>
    </xf>
    <xf numFmtId="4" fontId="4" fillId="0" borderId="0" xfId="0" applyNumberFormat="1" applyFont="1"/>
    <xf numFmtId="0" fontId="4" fillId="0" borderId="0" xfId="0" applyFont="1" applyAlignment="1">
      <alignment horizontal="center"/>
    </xf>
    <xf numFmtId="4" fontId="7" fillId="0" borderId="0" xfId="0" applyNumberFormat="1" applyFont="1"/>
    <xf numFmtId="0" fontId="4" fillId="0" borderId="0" xfId="0" applyFont="1" applyAlignment="1">
      <alignment horizontal="right"/>
    </xf>
    <xf numFmtId="10" fontId="4" fillId="0" borderId="0" xfId="0" applyNumberFormat="1" applyFont="1" applyAlignment="1">
      <alignment horizontal="center"/>
    </xf>
    <xf numFmtId="0" fontId="7" fillId="0" borderId="0" xfId="0" applyFont="1" applyAlignment="1">
      <alignment horizontal="left"/>
    </xf>
    <xf numFmtId="4" fontId="5" fillId="0" borderId="0" xfId="0" applyNumberFormat="1" applyFont="1"/>
    <xf numFmtId="0" fontId="8" fillId="0" borderId="0" xfId="0" applyFont="1" applyProtection="1">
      <protection hidden="1"/>
    </xf>
    <xf numFmtId="3" fontId="8" fillId="0" borderId="0" xfId="0" applyNumberFormat="1" applyFont="1" applyProtection="1">
      <protection hidden="1"/>
    </xf>
    <xf numFmtId="10" fontId="4" fillId="0" borderId="0" xfId="1" applyNumberFormat="1" applyFont="1"/>
    <xf numFmtId="0" fontId="9" fillId="0" borderId="0" xfId="0" applyFont="1" applyAlignment="1">
      <alignment horizontal="left"/>
    </xf>
    <xf numFmtId="0" fontId="9" fillId="0" borderId="0" xfId="0" applyFont="1"/>
    <xf numFmtId="4" fontId="9" fillId="0" borderId="0" xfId="0" applyNumberFormat="1" applyFont="1"/>
    <xf numFmtId="10" fontId="3" fillId="0" borderId="10" xfId="0" applyNumberFormat="1" applyFont="1" applyBorder="1"/>
    <xf numFmtId="164" fontId="2" fillId="0" borderId="10" xfId="0" applyNumberFormat="1" applyFont="1" applyBorder="1"/>
    <xf numFmtId="0" fontId="4" fillId="0" borderId="10" xfId="0" applyFont="1" applyBorder="1"/>
    <xf numFmtId="164" fontId="2" fillId="0" borderId="11" xfId="0" applyNumberFormat="1" applyFont="1" applyBorder="1"/>
    <xf numFmtId="164" fontId="2" fillId="0" borderId="12" xfId="0" applyNumberFormat="1" applyFont="1" applyBorder="1"/>
    <xf numFmtId="164" fontId="3" fillId="0" borderId="13" xfId="0" applyNumberFormat="1" applyFont="1" applyBorder="1"/>
    <xf numFmtId="164" fontId="2" fillId="0" borderId="13" xfId="0" applyNumberFormat="1" applyFont="1" applyBorder="1"/>
    <xf numFmtId="164" fontId="2" fillId="0" borderId="13" xfId="0" applyNumberFormat="1" applyFont="1" applyBorder="1" applyAlignment="1">
      <alignment horizontal="center"/>
    </xf>
    <xf numFmtId="10" fontId="2" fillId="0" borderId="13" xfId="0" applyNumberFormat="1" applyFont="1" applyBorder="1"/>
    <xf numFmtId="0" fontId="4" fillId="0" borderId="15" xfId="0" applyFont="1" applyBorder="1"/>
    <xf numFmtId="0" fontId="5" fillId="0" borderId="0" xfId="0" applyFont="1" applyAlignment="1">
      <alignment horizontal="left"/>
    </xf>
    <xf numFmtId="164" fontId="2" fillId="0" borderId="14" xfId="0" applyNumberFormat="1" applyFont="1" applyBorder="1"/>
    <xf numFmtId="10" fontId="3" fillId="0" borderId="15" xfId="0" applyNumberFormat="1" applyFont="1" applyBorder="1"/>
    <xf numFmtId="165" fontId="2" fillId="0" borderId="15" xfId="0" applyNumberFormat="1" applyFont="1" applyBorder="1"/>
    <xf numFmtId="164" fontId="2" fillId="0" borderId="15" xfId="0" applyNumberFormat="1" applyFont="1" applyBorder="1"/>
    <xf numFmtId="0" fontId="4" fillId="0" borderId="2" xfId="0" applyFont="1" applyBorder="1"/>
    <xf numFmtId="0" fontId="4" fillId="0" borderId="3" xfId="0" applyFont="1" applyBorder="1"/>
    <xf numFmtId="0" fontId="4" fillId="0" borderId="5" xfId="0" applyFont="1" applyBorder="1"/>
    <xf numFmtId="0" fontId="4" fillId="0" borderId="6" xfId="0" applyFont="1" applyBorder="1"/>
    <xf numFmtId="0" fontId="4" fillId="0" borderId="7" xfId="0" applyFont="1" applyBorder="1"/>
    <xf numFmtId="3" fontId="9" fillId="2" borderId="1" xfId="0" applyNumberFormat="1" applyFont="1" applyFill="1" applyBorder="1" applyProtection="1">
      <protection locked="0"/>
    </xf>
    <xf numFmtId="3" fontId="9" fillId="2" borderId="4" xfId="0" applyNumberFormat="1" applyFont="1" applyFill="1" applyBorder="1" applyProtection="1">
      <protection locked="0"/>
    </xf>
    <xf numFmtId="0" fontId="9" fillId="2" borderId="4" xfId="0" applyFont="1" applyFill="1" applyBorder="1" applyProtection="1">
      <protection locked="0"/>
    </xf>
    <xf numFmtId="0" fontId="10" fillId="0" borderId="0" xfId="0" applyFont="1"/>
    <xf numFmtId="10" fontId="2" fillId="0" borderId="12" xfId="0" applyNumberFormat="1" applyFont="1" applyBorder="1" applyAlignment="1">
      <alignment horizontal="center"/>
    </xf>
    <xf numFmtId="164" fontId="2" fillId="0" borderId="12" xfId="0" applyNumberFormat="1" applyFont="1" applyBorder="1" applyAlignment="1">
      <alignment horizontal="right"/>
    </xf>
    <xf numFmtId="164" fontId="2" fillId="0" borderId="14" xfId="0" applyNumberFormat="1" applyFont="1" applyBorder="1" applyAlignment="1">
      <alignment horizontal="right"/>
    </xf>
    <xf numFmtId="164" fontId="2" fillId="0" borderId="16" xfId="0" applyNumberFormat="1" applyFont="1" applyBorder="1"/>
    <xf numFmtId="164" fontId="3" fillId="0" borderId="9" xfId="0" applyNumberFormat="1" applyFont="1" applyBorder="1"/>
    <xf numFmtId="10" fontId="3" fillId="0" borderId="0" xfId="0" applyNumberFormat="1" applyFont="1"/>
    <xf numFmtId="0" fontId="4" fillId="0" borderId="13" xfId="0" applyFont="1" applyBorder="1"/>
    <xf numFmtId="165" fontId="2" fillId="0" borderId="0" xfId="0" applyNumberFormat="1" applyFont="1"/>
    <xf numFmtId="0" fontId="4" fillId="0" borderId="16" xfId="0" applyFont="1" applyBorder="1"/>
    <xf numFmtId="0" fontId="12" fillId="0" borderId="0" xfId="0" applyFont="1"/>
    <xf numFmtId="4" fontId="11" fillId="0" borderId="0" xfId="0" applyNumberFormat="1" applyFont="1"/>
    <xf numFmtId="10" fontId="13" fillId="0" borderId="0" xfId="1" applyNumberFormat="1" applyFont="1"/>
    <xf numFmtId="0" fontId="13" fillId="0" borderId="0" xfId="0" applyFont="1"/>
    <xf numFmtId="4" fontId="5" fillId="0" borderId="17" xfId="0" applyNumberFormat="1" applyFont="1" applyBorder="1"/>
    <xf numFmtId="164" fontId="3" fillId="3" borderId="9" xfId="0" applyNumberFormat="1" applyFont="1" applyFill="1" applyBorder="1" applyAlignment="1">
      <alignment horizontal="centerContinuous"/>
    </xf>
    <xf numFmtId="164" fontId="2" fillId="3" borderId="11" xfId="0" applyNumberFormat="1" applyFont="1" applyFill="1" applyBorder="1" applyAlignment="1">
      <alignment horizontal="centerContinuous"/>
    </xf>
    <xf numFmtId="0" fontId="13" fillId="0" borderId="0" xfId="0" applyFont="1" applyAlignment="1">
      <alignment horizontal="right"/>
    </xf>
    <xf numFmtId="4" fontId="13" fillId="0" borderId="0" xfId="0" applyNumberFormat="1" applyFont="1"/>
    <xf numFmtId="0" fontId="9" fillId="2" borderId="7" xfId="0" applyFont="1"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14"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BA4B9-8A53-4A85-BB4A-06F2C55ABC73}">
  <dimension ref="A1:Z52"/>
  <sheetViews>
    <sheetView tabSelected="1" workbookViewId="0">
      <selection activeCell="N7" sqref="N7"/>
    </sheetView>
  </sheetViews>
  <sheetFormatPr defaultRowHeight="12.75" x14ac:dyDescent="0.2"/>
  <cols>
    <col min="1" max="1" width="5.7109375" style="6" customWidth="1"/>
    <col min="2" max="6" width="9.140625" style="6"/>
    <col min="7" max="7" width="11.5703125" style="6" customWidth="1"/>
    <col min="8" max="8" width="4.140625" style="6" customWidth="1"/>
    <col min="9" max="9" width="8.28515625" style="6" customWidth="1"/>
    <col min="10" max="10" width="6.42578125" style="6" customWidth="1"/>
    <col min="11" max="11" width="20" style="6" customWidth="1"/>
    <col min="12" max="13" width="9.140625" style="6"/>
    <col min="14" max="14" width="10.28515625" style="6" customWidth="1"/>
    <col min="15" max="15" width="9.5703125" style="6" customWidth="1"/>
    <col min="16" max="16" width="10.28515625" style="6" customWidth="1"/>
    <col min="17" max="17" width="10.5703125" style="6" customWidth="1"/>
    <col min="18" max="18" width="12.28515625" style="6" customWidth="1"/>
    <col min="19" max="19" width="14.7109375" style="6" bestFit="1" customWidth="1"/>
    <col min="20" max="20" width="9.140625" style="6"/>
    <col min="21" max="21" width="9.28515625" style="6" bestFit="1" customWidth="1"/>
    <col min="22" max="255" width="9.140625" style="6"/>
    <col min="256" max="256" width="3.7109375" style="6" customWidth="1"/>
    <col min="257" max="261" width="9.140625" style="6"/>
    <col min="262" max="262" width="10" style="6" customWidth="1"/>
    <col min="263" max="263" width="4.140625" style="6" customWidth="1"/>
    <col min="264" max="264" width="10.85546875" style="6" customWidth="1"/>
    <col min="265" max="265" width="10" style="6" bestFit="1" customWidth="1"/>
    <col min="266" max="266" width="14.140625" style="6" bestFit="1" customWidth="1"/>
    <col min="267" max="274" width="9.140625" style="6"/>
    <col min="275" max="275" width="11.28515625" style="6" customWidth="1"/>
    <col min="276" max="511" width="9.140625" style="6"/>
    <col min="512" max="512" width="3.7109375" style="6" customWidth="1"/>
    <col min="513" max="517" width="9.140625" style="6"/>
    <col min="518" max="518" width="10" style="6" customWidth="1"/>
    <col min="519" max="519" width="4.140625" style="6" customWidth="1"/>
    <col min="520" max="520" width="10.85546875" style="6" customWidth="1"/>
    <col min="521" max="521" width="10" style="6" bestFit="1" customWidth="1"/>
    <col min="522" max="522" width="14.140625" style="6" bestFit="1" customWidth="1"/>
    <col min="523" max="530" width="9.140625" style="6"/>
    <col min="531" max="531" width="11.28515625" style="6" customWidth="1"/>
    <col min="532" max="767" width="9.140625" style="6"/>
    <col min="768" max="768" width="3.7109375" style="6" customWidth="1"/>
    <col min="769" max="773" width="9.140625" style="6"/>
    <col min="774" max="774" width="10" style="6" customWidth="1"/>
    <col min="775" max="775" width="4.140625" style="6" customWidth="1"/>
    <col min="776" max="776" width="10.85546875" style="6" customWidth="1"/>
    <col min="777" max="777" width="10" style="6" bestFit="1" customWidth="1"/>
    <col min="778" max="778" width="14.140625" style="6" bestFit="1" customWidth="1"/>
    <col min="779" max="786" width="9.140625" style="6"/>
    <col min="787" max="787" width="11.28515625" style="6" customWidth="1"/>
    <col min="788" max="1023" width="9.140625" style="6"/>
    <col min="1024" max="1024" width="3.7109375" style="6" customWidth="1"/>
    <col min="1025" max="1029" width="9.140625" style="6"/>
    <col min="1030" max="1030" width="10" style="6" customWidth="1"/>
    <col min="1031" max="1031" width="4.140625" style="6" customWidth="1"/>
    <col min="1032" max="1032" width="10.85546875" style="6" customWidth="1"/>
    <col min="1033" max="1033" width="10" style="6" bestFit="1" customWidth="1"/>
    <col min="1034" max="1034" width="14.140625" style="6" bestFit="1" customWidth="1"/>
    <col min="1035" max="1042" width="9.140625" style="6"/>
    <col min="1043" max="1043" width="11.28515625" style="6" customWidth="1"/>
    <col min="1044" max="1279" width="9.140625" style="6"/>
    <col min="1280" max="1280" width="3.7109375" style="6" customWidth="1"/>
    <col min="1281" max="1285" width="9.140625" style="6"/>
    <col min="1286" max="1286" width="10" style="6" customWidth="1"/>
    <col min="1287" max="1287" width="4.140625" style="6" customWidth="1"/>
    <col min="1288" max="1288" width="10.85546875" style="6" customWidth="1"/>
    <col min="1289" max="1289" width="10" style="6" bestFit="1" customWidth="1"/>
    <col min="1290" max="1290" width="14.140625" style="6" bestFit="1" customWidth="1"/>
    <col min="1291" max="1298" width="9.140625" style="6"/>
    <col min="1299" max="1299" width="11.28515625" style="6" customWidth="1"/>
    <col min="1300" max="1535" width="9.140625" style="6"/>
    <col min="1536" max="1536" width="3.7109375" style="6" customWidth="1"/>
    <col min="1537" max="1541" width="9.140625" style="6"/>
    <col min="1542" max="1542" width="10" style="6" customWidth="1"/>
    <col min="1543" max="1543" width="4.140625" style="6" customWidth="1"/>
    <col min="1544" max="1544" width="10.85546875" style="6" customWidth="1"/>
    <col min="1545" max="1545" width="10" style="6" bestFit="1" customWidth="1"/>
    <col min="1546" max="1546" width="14.140625" style="6" bestFit="1" customWidth="1"/>
    <col min="1547" max="1554" width="9.140625" style="6"/>
    <col min="1555" max="1555" width="11.28515625" style="6" customWidth="1"/>
    <col min="1556" max="1791" width="9.140625" style="6"/>
    <col min="1792" max="1792" width="3.7109375" style="6" customWidth="1"/>
    <col min="1793" max="1797" width="9.140625" style="6"/>
    <col min="1798" max="1798" width="10" style="6" customWidth="1"/>
    <col min="1799" max="1799" width="4.140625" style="6" customWidth="1"/>
    <col min="1800" max="1800" width="10.85546875" style="6" customWidth="1"/>
    <col min="1801" max="1801" width="10" style="6" bestFit="1" customWidth="1"/>
    <col min="1802" max="1802" width="14.140625" style="6" bestFit="1" customWidth="1"/>
    <col min="1803" max="1810" width="9.140625" style="6"/>
    <col min="1811" max="1811" width="11.28515625" style="6" customWidth="1"/>
    <col min="1812" max="2047" width="9.140625" style="6"/>
    <col min="2048" max="2048" width="3.7109375" style="6" customWidth="1"/>
    <col min="2049" max="2053" width="9.140625" style="6"/>
    <col min="2054" max="2054" width="10" style="6" customWidth="1"/>
    <col min="2055" max="2055" width="4.140625" style="6" customWidth="1"/>
    <col min="2056" max="2056" width="10.85546875" style="6" customWidth="1"/>
    <col min="2057" max="2057" width="10" style="6" bestFit="1" customWidth="1"/>
    <col min="2058" max="2058" width="14.140625" style="6" bestFit="1" customWidth="1"/>
    <col min="2059" max="2066" width="9.140625" style="6"/>
    <col min="2067" max="2067" width="11.28515625" style="6" customWidth="1"/>
    <col min="2068" max="2303" width="9.140625" style="6"/>
    <col min="2304" max="2304" width="3.7109375" style="6" customWidth="1"/>
    <col min="2305" max="2309" width="9.140625" style="6"/>
    <col min="2310" max="2310" width="10" style="6" customWidth="1"/>
    <col min="2311" max="2311" width="4.140625" style="6" customWidth="1"/>
    <col min="2312" max="2312" width="10.85546875" style="6" customWidth="1"/>
    <col min="2313" max="2313" width="10" style="6" bestFit="1" customWidth="1"/>
    <col min="2314" max="2314" width="14.140625" style="6" bestFit="1" customWidth="1"/>
    <col min="2315" max="2322" width="9.140625" style="6"/>
    <col min="2323" max="2323" width="11.28515625" style="6" customWidth="1"/>
    <col min="2324" max="2559" width="9.140625" style="6"/>
    <col min="2560" max="2560" width="3.7109375" style="6" customWidth="1"/>
    <col min="2561" max="2565" width="9.140625" style="6"/>
    <col min="2566" max="2566" width="10" style="6" customWidth="1"/>
    <col min="2567" max="2567" width="4.140625" style="6" customWidth="1"/>
    <col min="2568" max="2568" width="10.85546875" style="6" customWidth="1"/>
    <col min="2569" max="2569" width="10" style="6" bestFit="1" customWidth="1"/>
    <col min="2570" max="2570" width="14.140625" style="6" bestFit="1" customWidth="1"/>
    <col min="2571" max="2578" width="9.140625" style="6"/>
    <col min="2579" max="2579" width="11.28515625" style="6" customWidth="1"/>
    <col min="2580" max="2815" width="9.140625" style="6"/>
    <col min="2816" max="2816" width="3.7109375" style="6" customWidth="1"/>
    <col min="2817" max="2821" width="9.140625" style="6"/>
    <col min="2822" max="2822" width="10" style="6" customWidth="1"/>
    <col min="2823" max="2823" width="4.140625" style="6" customWidth="1"/>
    <col min="2824" max="2824" width="10.85546875" style="6" customWidth="1"/>
    <col min="2825" max="2825" width="10" style="6" bestFit="1" customWidth="1"/>
    <col min="2826" max="2826" width="14.140625" style="6" bestFit="1" customWidth="1"/>
    <col min="2827" max="2834" width="9.140625" style="6"/>
    <col min="2835" max="2835" width="11.28515625" style="6" customWidth="1"/>
    <col min="2836" max="3071" width="9.140625" style="6"/>
    <col min="3072" max="3072" width="3.7109375" style="6" customWidth="1"/>
    <col min="3073" max="3077" width="9.140625" style="6"/>
    <col min="3078" max="3078" width="10" style="6" customWidth="1"/>
    <col min="3079" max="3079" width="4.140625" style="6" customWidth="1"/>
    <col min="3080" max="3080" width="10.85546875" style="6" customWidth="1"/>
    <col min="3081" max="3081" width="10" style="6" bestFit="1" customWidth="1"/>
    <col min="3082" max="3082" width="14.140625" style="6" bestFit="1" customWidth="1"/>
    <col min="3083" max="3090" width="9.140625" style="6"/>
    <col min="3091" max="3091" width="11.28515625" style="6" customWidth="1"/>
    <col min="3092" max="3327" width="9.140625" style="6"/>
    <col min="3328" max="3328" width="3.7109375" style="6" customWidth="1"/>
    <col min="3329" max="3333" width="9.140625" style="6"/>
    <col min="3334" max="3334" width="10" style="6" customWidth="1"/>
    <col min="3335" max="3335" width="4.140625" style="6" customWidth="1"/>
    <col min="3336" max="3336" width="10.85546875" style="6" customWidth="1"/>
    <col min="3337" max="3337" width="10" style="6" bestFit="1" customWidth="1"/>
    <col min="3338" max="3338" width="14.140625" style="6" bestFit="1" customWidth="1"/>
    <col min="3339" max="3346" width="9.140625" style="6"/>
    <col min="3347" max="3347" width="11.28515625" style="6" customWidth="1"/>
    <col min="3348" max="3583" width="9.140625" style="6"/>
    <col min="3584" max="3584" width="3.7109375" style="6" customWidth="1"/>
    <col min="3585" max="3589" width="9.140625" style="6"/>
    <col min="3590" max="3590" width="10" style="6" customWidth="1"/>
    <col min="3591" max="3591" width="4.140625" style="6" customWidth="1"/>
    <col min="3592" max="3592" width="10.85546875" style="6" customWidth="1"/>
    <col min="3593" max="3593" width="10" style="6" bestFit="1" customWidth="1"/>
    <col min="3594" max="3594" width="14.140625" style="6" bestFit="1" customWidth="1"/>
    <col min="3595" max="3602" width="9.140625" style="6"/>
    <col min="3603" max="3603" width="11.28515625" style="6" customWidth="1"/>
    <col min="3604" max="3839" width="9.140625" style="6"/>
    <col min="3840" max="3840" width="3.7109375" style="6" customWidth="1"/>
    <col min="3841" max="3845" width="9.140625" style="6"/>
    <col min="3846" max="3846" width="10" style="6" customWidth="1"/>
    <col min="3847" max="3847" width="4.140625" style="6" customWidth="1"/>
    <col min="3848" max="3848" width="10.85546875" style="6" customWidth="1"/>
    <col min="3849" max="3849" width="10" style="6" bestFit="1" customWidth="1"/>
    <col min="3850" max="3850" width="14.140625" style="6" bestFit="1" customWidth="1"/>
    <col min="3851" max="3858" width="9.140625" style="6"/>
    <col min="3859" max="3859" width="11.28515625" style="6" customWidth="1"/>
    <col min="3860" max="4095" width="9.140625" style="6"/>
    <col min="4096" max="4096" width="3.7109375" style="6" customWidth="1"/>
    <col min="4097" max="4101" width="9.140625" style="6"/>
    <col min="4102" max="4102" width="10" style="6" customWidth="1"/>
    <col min="4103" max="4103" width="4.140625" style="6" customWidth="1"/>
    <col min="4104" max="4104" width="10.85546875" style="6" customWidth="1"/>
    <col min="4105" max="4105" width="10" style="6" bestFit="1" customWidth="1"/>
    <col min="4106" max="4106" width="14.140625" style="6" bestFit="1" customWidth="1"/>
    <col min="4107" max="4114" width="9.140625" style="6"/>
    <col min="4115" max="4115" width="11.28515625" style="6" customWidth="1"/>
    <col min="4116" max="4351" width="9.140625" style="6"/>
    <col min="4352" max="4352" width="3.7109375" style="6" customWidth="1"/>
    <col min="4353" max="4357" width="9.140625" style="6"/>
    <col min="4358" max="4358" width="10" style="6" customWidth="1"/>
    <col min="4359" max="4359" width="4.140625" style="6" customWidth="1"/>
    <col min="4360" max="4360" width="10.85546875" style="6" customWidth="1"/>
    <col min="4361" max="4361" width="10" style="6" bestFit="1" customWidth="1"/>
    <col min="4362" max="4362" width="14.140625" style="6" bestFit="1" customWidth="1"/>
    <col min="4363" max="4370" width="9.140625" style="6"/>
    <col min="4371" max="4371" width="11.28515625" style="6" customWidth="1"/>
    <col min="4372" max="4607" width="9.140625" style="6"/>
    <col min="4608" max="4608" width="3.7109375" style="6" customWidth="1"/>
    <col min="4609" max="4613" width="9.140625" style="6"/>
    <col min="4614" max="4614" width="10" style="6" customWidth="1"/>
    <col min="4615" max="4615" width="4.140625" style="6" customWidth="1"/>
    <col min="4616" max="4616" width="10.85546875" style="6" customWidth="1"/>
    <col min="4617" max="4617" width="10" style="6" bestFit="1" customWidth="1"/>
    <col min="4618" max="4618" width="14.140625" style="6" bestFit="1" customWidth="1"/>
    <col min="4619" max="4626" width="9.140625" style="6"/>
    <col min="4627" max="4627" width="11.28515625" style="6" customWidth="1"/>
    <col min="4628" max="4863" width="9.140625" style="6"/>
    <col min="4864" max="4864" width="3.7109375" style="6" customWidth="1"/>
    <col min="4865" max="4869" width="9.140625" style="6"/>
    <col min="4870" max="4870" width="10" style="6" customWidth="1"/>
    <col min="4871" max="4871" width="4.140625" style="6" customWidth="1"/>
    <col min="4872" max="4872" width="10.85546875" style="6" customWidth="1"/>
    <col min="4873" max="4873" width="10" style="6" bestFit="1" customWidth="1"/>
    <col min="4874" max="4874" width="14.140625" style="6" bestFit="1" customWidth="1"/>
    <col min="4875" max="4882" width="9.140625" style="6"/>
    <col min="4883" max="4883" width="11.28515625" style="6" customWidth="1"/>
    <col min="4884" max="5119" width="9.140625" style="6"/>
    <col min="5120" max="5120" width="3.7109375" style="6" customWidth="1"/>
    <col min="5121" max="5125" width="9.140625" style="6"/>
    <col min="5126" max="5126" width="10" style="6" customWidth="1"/>
    <col min="5127" max="5127" width="4.140625" style="6" customWidth="1"/>
    <col min="5128" max="5128" width="10.85546875" style="6" customWidth="1"/>
    <col min="5129" max="5129" width="10" style="6" bestFit="1" customWidth="1"/>
    <col min="5130" max="5130" width="14.140625" style="6" bestFit="1" customWidth="1"/>
    <col min="5131" max="5138" width="9.140625" style="6"/>
    <col min="5139" max="5139" width="11.28515625" style="6" customWidth="1"/>
    <col min="5140" max="5375" width="9.140625" style="6"/>
    <col min="5376" max="5376" width="3.7109375" style="6" customWidth="1"/>
    <col min="5377" max="5381" width="9.140625" style="6"/>
    <col min="5382" max="5382" width="10" style="6" customWidth="1"/>
    <col min="5383" max="5383" width="4.140625" style="6" customWidth="1"/>
    <col min="5384" max="5384" width="10.85546875" style="6" customWidth="1"/>
    <col min="5385" max="5385" width="10" style="6" bestFit="1" customWidth="1"/>
    <col min="5386" max="5386" width="14.140625" style="6" bestFit="1" customWidth="1"/>
    <col min="5387" max="5394" width="9.140625" style="6"/>
    <col min="5395" max="5395" width="11.28515625" style="6" customWidth="1"/>
    <col min="5396" max="5631" width="9.140625" style="6"/>
    <col min="5632" max="5632" width="3.7109375" style="6" customWidth="1"/>
    <col min="5633" max="5637" width="9.140625" style="6"/>
    <col min="5638" max="5638" width="10" style="6" customWidth="1"/>
    <col min="5639" max="5639" width="4.140625" style="6" customWidth="1"/>
    <col min="5640" max="5640" width="10.85546875" style="6" customWidth="1"/>
    <col min="5641" max="5641" width="10" style="6" bestFit="1" customWidth="1"/>
    <col min="5642" max="5642" width="14.140625" style="6" bestFit="1" customWidth="1"/>
    <col min="5643" max="5650" width="9.140625" style="6"/>
    <col min="5651" max="5651" width="11.28515625" style="6" customWidth="1"/>
    <col min="5652" max="5887" width="9.140625" style="6"/>
    <col min="5888" max="5888" width="3.7109375" style="6" customWidth="1"/>
    <col min="5889" max="5893" width="9.140625" style="6"/>
    <col min="5894" max="5894" width="10" style="6" customWidth="1"/>
    <col min="5895" max="5895" width="4.140625" style="6" customWidth="1"/>
    <col min="5896" max="5896" width="10.85546875" style="6" customWidth="1"/>
    <col min="5897" max="5897" width="10" style="6" bestFit="1" customWidth="1"/>
    <col min="5898" max="5898" width="14.140625" style="6" bestFit="1" customWidth="1"/>
    <col min="5899" max="5906" width="9.140625" style="6"/>
    <col min="5907" max="5907" width="11.28515625" style="6" customWidth="1"/>
    <col min="5908" max="6143" width="9.140625" style="6"/>
    <col min="6144" max="6144" width="3.7109375" style="6" customWidth="1"/>
    <col min="6145" max="6149" width="9.140625" style="6"/>
    <col min="6150" max="6150" width="10" style="6" customWidth="1"/>
    <col min="6151" max="6151" width="4.140625" style="6" customWidth="1"/>
    <col min="6152" max="6152" width="10.85546875" style="6" customWidth="1"/>
    <col min="6153" max="6153" width="10" style="6" bestFit="1" customWidth="1"/>
    <col min="6154" max="6154" width="14.140625" style="6" bestFit="1" customWidth="1"/>
    <col min="6155" max="6162" width="9.140625" style="6"/>
    <col min="6163" max="6163" width="11.28515625" style="6" customWidth="1"/>
    <col min="6164" max="6399" width="9.140625" style="6"/>
    <col min="6400" max="6400" width="3.7109375" style="6" customWidth="1"/>
    <col min="6401" max="6405" width="9.140625" style="6"/>
    <col min="6406" max="6406" width="10" style="6" customWidth="1"/>
    <col min="6407" max="6407" width="4.140625" style="6" customWidth="1"/>
    <col min="6408" max="6408" width="10.85546875" style="6" customWidth="1"/>
    <col min="6409" max="6409" width="10" style="6" bestFit="1" customWidth="1"/>
    <col min="6410" max="6410" width="14.140625" style="6" bestFit="1" customWidth="1"/>
    <col min="6411" max="6418" width="9.140625" style="6"/>
    <col min="6419" max="6419" width="11.28515625" style="6" customWidth="1"/>
    <col min="6420" max="6655" width="9.140625" style="6"/>
    <col min="6656" max="6656" width="3.7109375" style="6" customWidth="1"/>
    <col min="6657" max="6661" width="9.140625" style="6"/>
    <col min="6662" max="6662" width="10" style="6" customWidth="1"/>
    <col min="6663" max="6663" width="4.140625" style="6" customWidth="1"/>
    <col min="6664" max="6664" width="10.85546875" style="6" customWidth="1"/>
    <col min="6665" max="6665" width="10" style="6" bestFit="1" customWidth="1"/>
    <col min="6666" max="6666" width="14.140625" style="6" bestFit="1" customWidth="1"/>
    <col min="6667" max="6674" width="9.140625" style="6"/>
    <col min="6675" max="6675" width="11.28515625" style="6" customWidth="1"/>
    <col min="6676" max="6911" width="9.140625" style="6"/>
    <col min="6912" max="6912" width="3.7109375" style="6" customWidth="1"/>
    <col min="6913" max="6917" width="9.140625" style="6"/>
    <col min="6918" max="6918" width="10" style="6" customWidth="1"/>
    <col min="6919" max="6919" width="4.140625" style="6" customWidth="1"/>
    <col min="6920" max="6920" width="10.85546875" style="6" customWidth="1"/>
    <col min="6921" max="6921" width="10" style="6" bestFit="1" customWidth="1"/>
    <col min="6922" max="6922" width="14.140625" style="6" bestFit="1" customWidth="1"/>
    <col min="6923" max="6930" width="9.140625" style="6"/>
    <col min="6931" max="6931" width="11.28515625" style="6" customWidth="1"/>
    <col min="6932" max="7167" width="9.140625" style="6"/>
    <col min="7168" max="7168" width="3.7109375" style="6" customWidth="1"/>
    <col min="7169" max="7173" width="9.140625" style="6"/>
    <col min="7174" max="7174" width="10" style="6" customWidth="1"/>
    <col min="7175" max="7175" width="4.140625" style="6" customWidth="1"/>
    <col min="7176" max="7176" width="10.85546875" style="6" customWidth="1"/>
    <col min="7177" max="7177" width="10" style="6" bestFit="1" customWidth="1"/>
    <col min="7178" max="7178" width="14.140625" style="6" bestFit="1" customWidth="1"/>
    <col min="7179" max="7186" width="9.140625" style="6"/>
    <col min="7187" max="7187" width="11.28515625" style="6" customWidth="1"/>
    <col min="7188" max="7423" width="9.140625" style="6"/>
    <col min="7424" max="7424" width="3.7109375" style="6" customWidth="1"/>
    <col min="7425" max="7429" width="9.140625" style="6"/>
    <col min="7430" max="7430" width="10" style="6" customWidth="1"/>
    <col min="7431" max="7431" width="4.140625" style="6" customWidth="1"/>
    <col min="7432" max="7432" width="10.85546875" style="6" customWidth="1"/>
    <col min="7433" max="7433" width="10" style="6" bestFit="1" customWidth="1"/>
    <col min="7434" max="7434" width="14.140625" style="6" bestFit="1" customWidth="1"/>
    <col min="7435" max="7442" width="9.140625" style="6"/>
    <col min="7443" max="7443" width="11.28515625" style="6" customWidth="1"/>
    <col min="7444" max="7679" width="9.140625" style="6"/>
    <col min="7680" max="7680" width="3.7109375" style="6" customWidth="1"/>
    <col min="7681" max="7685" width="9.140625" style="6"/>
    <col min="7686" max="7686" width="10" style="6" customWidth="1"/>
    <col min="7687" max="7687" width="4.140625" style="6" customWidth="1"/>
    <col min="7688" max="7688" width="10.85546875" style="6" customWidth="1"/>
    <col min="7689" max="7689" width="10" style="6" bestFit="1" customWidth="1"/>
    <col min="7690" max="7690" width="14.140625" style="6" bestFit="1" customWidth="1"/>
    <col min="7691" max="7698" width="9.140625" style="6"/>
    <col min="7699" max="7699" width="11.28515625" style="6" customWidth="1"/>
    <col min="7700" max="7935" width="9.140625" style="6"/>
    <col min="7936" max="7936" width="3.7109375" style="6" customWidth="1"/>
    <col min="7937" max="7941" width="9.140625" style="6"/>
    <col min="7942" max="7942" width="10" style="6" customWidth="1"/>
    <col min="7943" max="7943" width="4.140625" style="6" customWidth="1"/>
    <col min="7944" max="7944" width="10.85546875" style="6" customWidth="1"/>
    <col min="7945" max="7945" width="10" style="6" bestFit="1" customWidth="1"/>
    <col min="7946" max="7946" width="14.140625" style="6" bestFit="1" customWidth="1"/>
    <col min="7947" max="7954" width="9.140625" style="6"/>
    <col min="7955" max="7955" width="11.28515625" style="6" customWidth="1"/>
    <col min="7956" max="8191" width="9.140625" style="6"/>
    <col min="8192" max="8192" width="3.7109375" style="6" customWidth="1"/>
    <col min="8193" max="8197" width="9.140625" style="6"/>
    <col min="8198" max="8198" width="10" style="6" customWidth="1"/>
    <col min="8199" max="8199" width="4.140625" style="6" customWidth="1"/>
    <col min="8200" max="8200" width="10.85546875" style="6" customWidth="1"/>
    <col min="8201" max="8201" width="10" style="6" bestFit="1" customWidth="1"/>
    <col min="8202" max="8202" width="14.140625" style="6" bestFit="1" customWidth="1"/>
    <col min="8203" max="8210" width="9.140625" style="6"/>
    <col min="8211" max="8211" width="11.28515625" style="6" customWidth="1"/>
    <col min="8212" max="8447" width="9.140625" style="6"/>
    <col min="8448" max="8448" width="3.7109375" style="6" customWidth="1"/>
    <col min="8449" max="8453" width="9.140625" style="6"/>
    <col min="8454" max="8454" width="10" style="6" customWidth="1"/>
    <col min="8455" max="8455" width="4.140625" style="6" customWidth="1"/>
    <col min="8456" max="8456" width="10.85546875" style="6" customWidth="1"/>
    <col min="8457" max="8457" width="10" style="6" bestFit="1" customWidth="1"/>
    <col min="8458" max="8458" width="14.140625" style="6" bestFit="1" customWidth="1"/>
    <col min="8459" max="8466" width="9.140625" style="6"/>
    <col min="8467" max="8467" width="11.28515625" style="6" customWidth="1"/>
    <col min="8468" max="8703" width="9.140625" style="6"/>
    <col min="8704" max="8704" width="3.7109375" style="6" customWidth="1"/>
    <col min="8705" max="8709" width="9.140625" style="6"/>
    <col min="8710" max="8710" width="10" style="6" customWidth="1"/>
    <col min="8711" max="8711" width="4.140625" style="6" customWidth="1"/>
    <col min="8712" max="8712" width="10.85546875" style="6" customWidth="1"/>
    <col min="8713" max="8713" width="10" style="6" bestFit="1" customWidth="1"/>
    <col min="8714" max="8714" width="14.140625" style="6" bestFit="1" customWidth="1"/>
    <col min="8715" max="8722" width="9.140625" style="6"/>
    <col min="8723" max="8723" width="11.28515625" style="6" customWidth="1"/>
    <col min="8724" max="8959" width="9.140625" style="6"/>
    <col min="8960" max="8960" width="3.7109375" style="6" customWidth="1"/>
    <col min="8961" max="8965" width="9.140625" style="6"/>
    <col min="8966" max="8966" width="10" style="6" customWidth="1"/>
    <col min="8967" max="8967" width="4.140625" style="6" customWidth="1"/>
    <col min="8968" max="8968" width="10.85546875" style="6" customWidth="1"/>
    <col min="8969" max="8969" width="10" style="6" bestFit="1" customWidth="1"/>
    <col min="8970" max="8970" width="14.140625" style="6" bestFit="1" customWidth="1"/>
    <col min="8971" max="8978" width="9.140625" style="6"/>
    <col min="8979" max="8979" width="11.28515625" style="6" customWidth="1"/>
    <col min="8980" max="9215" width="9.140625" style="6"/>
    <col min="9216" max="9216" width="3.7109375" style="6" customWidth="1"/>
    <col min="9217" max="9221" width="9.140625" style="6"/>
    <col min="9222" max="9222" width="10" style="6" customWidth="1"/>
    <col min="9223" max="9223" width="4.140625" style="6" customWidth="1"/>
    <col min="9224" max="9224" width="10.85546875" style="6" customWidth="1"/>
    <col min="9225" max="9225" width="10" style="6" bestFit="1" customWidth="1"/>
    <col min="9226" max="9226" width="14.140625" style="6" bestFit="1" customWidth="1"/>
    <col min="9227" max="9234" width="9.140625" style="6"/>
    <col min="9235" max="9235" width="11.28515625" style="6" customWidth="1"/>
    <col min="9236" max="9471" width="9.140625" style="6"/>
    <col min="9472" max="9472" width="3.7109375" style="6" customWidth="1"/>
    <col min="9473" max="9477" width="9.140625" style="6"/>
    <col min="9478" max="9478" width="10" style="6" customWidth="1"/>
    <col min="9479" max="9479" width="4.140625" style="6" customWidth="1"/>
    <col min="9480" max="9480" width="10.85546875" style="6" customWidth="1"/>
    <col min="9481" max="9481" width="10" style="6" bestFit="1" customWidth="1"/>
    <col min="9482" max="9482" width="14.140625" style="6" bestFit="1" customWidth="1"/>
    <col min="9483" max="9490" width="9.140625" style="6"/>
    <col min="9491" max="9491" width="11.28515625" style="6" customWidth="1"/>
    <col min="9492" max="9727" width="9.140625" style="6"/>
    <col min="9728" max="9728" width="3.7109375" style="6" customWidth="1"/>
    <col min="9729" max="9733" width="9.140625" style="6"/>
    <col min="9734" max="9734" width="10" style="6" customWidth="1"/>
    <col min="9735" max="9735" width="4.140625" style="6" customWidth="1"/>
    <col min="9736" max="9736" width="10.85546875" style="6" customWidth="1"/>
    <col min="9737" max="9737" width="10" style="6" bestFit="1" customWidth="1"/>
    <col min="9738" max="9738" width="14.140625" style="6" bestFit="1" customWidth="1"/>
    <col min="9739" max="9746" width="9.140625" style="6"/>
    <col min="9747" max="9747" width="11.28515625" style="6" customWidth="1"/>
    <col min="9748" max="9983" width="9.140625" style="6"/>
    <col min="9984" max="9984" width="3.7109375" style="6" customWidth="1"/>
    <col min="9985" max="9989" width="9.140625" style="6"/>
    <col min="9990" max="9990" width="10" style="6" customWidth="1"/>
    <col min="9991" max="9991" width="4.140625" style="6" customWidth="1"/>
    <col min="9992" max="9992" width="10.85546875" style="6" customWidth="1"/>
    <col min="9993" max="9993" width="10" style="6" bestFit="1" customWidth="1"/>
    <col min="9994" max="9994" width="14.140625" style="6" bestFit="1" customWidth="1"/>
    <col min="9995" max="10002" width="9.140625" style="6"/>
    <col min="10003" max="10003" width="11.28515625" style="6" customWidth="1"/>
    <col min="10004" max="10239" width="9.140625" style="6"/>
    <col min="10240" max="10240" width="3.7109375" style="6" customWidth="1"/>
    <col min="10241" max="10245" width="9.140625" style="6"/>
    <col min="10246" max="10246" width="10" style="6" customWidth="1"/>
    <col min="10247" max="10247" width="4.140625" style="6" customWidth="1"/>
    <col min="10248" max="10248" width="10.85546875" style="6" customWidth="1"/>
    <col min="10249" max="10249" width="10" style="6" bestFit="1" customWidth="1"/>
    <col min="10250" max="10250" width="14.140625" style="6" bestFit="1" customWidth="1"/>
    <col min="10251" max="10258" width="9.140625" style="6"/>
    <col min="10259" max="10259" width="11.28515625" style="6" customWidth="1"/>
    <col min="10260" max="10495" width="9.140625" style="6"/>
    <col min="10496" max="10496" width="3.7109375" style="6" customWidth="1"/>
    <col min="10497" max="10501" width="9.140625" style="6"/>
    <col min="10502" max="10502" width="10" style="6" customWidth="1"/>
    <col min="10503" max="10503" width="4.140625" style="6" customWidth="1"/>
    <col min="10504" max="10504" width="10.85546875" style="6" customWidth="1"/>
    <col min="10505" max="10505" width="10" style="6" bestFit="1" customWidth="1"/>
    <col min="10506" max="10506" width="14.140625" style="6" bestFit="1" customWidth="1"/>
    <col min="10507" max="10514" width="9.140625" style="6"/>
    <col min="10515" max="10515" width="11.28515625" style="6" customWidth="1"/>
    <col min="10516" max="10751" width="9.140625" style="6"/>
    <col min="10752" max="10752" width="3.7109375" style="6" customWidth="1"/>
    <col min="10753" max="10757" width="9.140625" style="6"/>
    <col min="10758" max="10758" width="10" style="6" customWidth="1"/>
    <col min="10759" max="10759" width="4.140625" style="6" customWidth="1"/>
    <col min="10760" max="10760" width="10.85546875" style="6" customWidth="1"/>
    <col min="10761" max="10761" width="10" style="6" bestFit="1" customWidth="1"/>
    <col min="10762" max="10762" width="14.140625" style="6" bestFit="1" customWidth="1"/>
    <col min="10763" max="10770" width="9.140625" style="6"/>
    <col min="10771" max="10771" width="11.28515625" style="6" customWidth="1"/>
    <col min="10772" max="11007" width="9.140625" style="6"/>
    <col min="11008" max="11008" width="3.7109375" style="6" customWidth="1"/>
    <col min="11009" max="11013" width="9.140625" style="6"/>
    <col min="11014" max="11014" width="10" style="6" customWidth="1"/>
    <col min="11015" max="11015" width="4.140625" style="6" customWidth="1"/>
    <col min="11016" max="11016" width="10.85546875" style="6" customWidth="1"/>
    <col min="11017" max="11017" width="10" style="6" bestFit="1" customWidth="1"/>
    <col min="11018" max="11018" width="14.140625" style="6" bestFit="1" customWidth="1"/>
    <col min="11019" max="11026" width="9.140625" style="6"/>
    <col min="11027" max="11027" width="11.28515625" style="6" customWidth="1"/>
    <col min="11028" max="11263" width="9.140625" style="6"/>
    <col min="11264" max="11264" width="3.7109375" style="6" customWidth="1"/>
    <col min="11265" max="11269" width="9.140625" style="6"/>
    <col min="11270" max="11270" width="10" style="6" customWidth="1"/>
    <col min="11271" max="11271" width="4.140625" style="6" customWidth="1"/>
    <col min="11272" max="11272" width="10.85546875" style="6" customWidth="1"/>
    <col min="11273" max="11273" width="10" style="6" bestFit="1" customWidth="1"/>
    <col min="11274" max="11274" width="14.140625" style="6" bestFit="1" customWidth="1"/>
    <col min="11275" max="11282" width="9.140625" style="6"/>
    <col min="11283" max="11283" width="11.28515625" style="6" customWidth="1"/>
    <col min="11284" max="11519" width="9.140625" style="6"/>
    <col min="11520" max="11520" width="3.7109375" style="6" customWidth="1"/>
    <col min="11521" max="11525" width="9.140625" style="6"/>
    <col min="11526" max="11526" width="10" style="6" customWidth="1"/>
    <col min="11527" max="11527" width="4.140625" style="6" customWidth="1"/>
    <col min="11528" max="11528" width="10.85546875" style="6" customWidth="1"/>
    <col min="11529" max="11529" width="10" style="6" bestFit="1" customWidth="1"/>
    <col min="11530" max="11530" width="14.140625" style="6" bestFit="1" customWidth="1"/>
    <col min="11531" max="11538" width="9.140625" style="6"/>
    <col min="11539" max="11539" width="11.28515625" style="6" customWidth="1"/>
    <col min="11540" max="11775" width="9.140625" style="6"/>
    <col min="11776" max="11776" width="3.7109375" style="6" customWidth="1"/>
    <col min="11777" max="11781" width="9.140625" style="6"/>
    <col min="11782" max="11782" width="10" style="6" customWidth="1"/>
    <col min="11783" max="11783" width="4.140625" style="6" customWidth="1"/>
    <col min="11784" max="11784" width="10.85546875" style="6" customWidth="1"/>
    <col min="11785" max="11785" width="10" style="6" bestFit="1" customWidth="1"/>
    <col min="11786" max="11786" width="14.140625" style="6" bestFit="1" customWidth="1"/>
    <col min="11787" max="11794" width="9.140625" style="6"/>
    <col min="11795" max="11795" width="11.28515625" style="6" customWidth="1"/>
    <col min="11796" max="12031" width="9.140625" style="6"/>
    <col min="12032" max="12032" width="3.7109375" style="6" customWidth="1"/>
    <col min="12033" max="12037" width="9.140625" style="6"/>
    <col min="12038" max="12038" width="10" style="6" customWidth="1"/>
    <col min="12039" max="12039" width="4.140625" style="6" customWidth="1"/>
    <col min="12040" max="12040" width="10.85546875" style="6" customWidth="1"/>
    <col min="12041" max="12041" width="10" style="6" bestFit="1" customWidth="1"/>
    <col min="12042" max="12042" width="14.140625" style="6" bestFit="1" customWidth="1"/>
    <col min="12043" max="12050" width="9.140625" style="6"/>
    <col min="12051" max="12051" width="11.28515625" style="6" customWidth="1"/>
    <col min="12052" max="12287" width="9.140625" style="6"/>
    <col min="12288" max="12288" width="3.7109375" style="6" customWidth="1"/>
    <col min="12289" max="12293" width="9.140625" style="6"/>
    <col min="12294" max="12294" width="10" style="6" customWidth="1"/>
    <col min="12295" max="12295" width="4.140625" style="6" customWidth="1"/>
    <col min="12296" max="12296" width="10.85546875" style="6" customWidth="1"/>
    <col min="12297" max="12297" width="10" style="6" bestFit="1" customWidth="1"/>
    <col min="12298" max="12298" width="14.140625" style="6" bestFit="1" customWidth="1"/>
    <col min="12299" max="12306" width="9.140625" style="6"/>
    <col min="12307" max="12307" width="11.28515625" style="6" customWidth="1"/>
    <col min="12308" max="12543" width="9.140625" style="6"/>
    <col min="12544" max="12544" width="3.7109375" style="6" customWidth="1"/>
    <col min="12545" max="12549" width="9.140625" style="6"/>
    <col min="12550" max="12550" width="10" style="6" customWidth="1"/>
    <col min="12551" max="12551" width="4.140625" style="6" customWidth="1"/>
    <col min="12552" max="12552" width="10.85546875" style="6" customWidth="1"/>
    <col min="12553" max="12553" width="10" style="6" bestFit="1" customWidth="1"/>
    <col min="12554" max="12554" width="14.140625" style="6" bestFit="1" customWidth="1"/>
    <col min="12555" max="12562" width="9.140625" style="6"/>
    <col min="12563" max="12563" width="11.28515625" style="6" customWidth="1"/>
    <col min="12564" max="12799" width="9.140625" style="6"/>
    <col min="12800" max="12800" width="3.7109375" style="6" customWidth="1"/>
    <col min="12801" max="12805" width="9.140625" style="6"/>
    <col min="12806" max="12806" width="10" style="6" customWidth="1"/>
    <col min="12807" max="12807" width="4.140625" style="6" customWidth="1"/>
    <col min="12808" max="12808" width="10.85546875" style="6" customWidth="1"/>
    <col min="12809" max="12809" width="10" style="6" bestFit="1" customWidth="1"/>
    <col min="12810" max="12810" width="14.140625" style="6" bestFit="1" customWidth="1"/>
    <col min="12811" max="12818" width="9.140625" style="6"/>
    <col min="12819" max="12819" width="11.28515625" style="6" customWidth="1"/>
    <col min="12820" max="13055" width="9.140625" style="6"/>
    <col min="13056" max="13056" width="3.7109375" style="6" customWidth="1"/>
    <col min="13057" max="13061" width="9.140625" style="6"/>
    <col min="13062" max="13062" width="10" style="6" customWidth="1"/>
    <col min="13063" max="13063" width="4.140625" style="6" customWidth="1"/>
    <col min="13064" max="13064" width="10.85546875" style="6" customWidth="1"/>
    <col min="13065" max="13065" width="10" style="6" bestFit="1" customWidth="1"/>
    <col min="13066" max="13066" width="14.140625" style="6" bestFit="1" customWidth="1"/>
    <col min="13067" max="13074" width="9.140625" style="6"/>
    <col min="13075" max="13075" width="11.28515625" style="6" customWidth="1"/>
    <col min="13076" max="13311" width="9.140625" style="6"/>
    <col min="13312" max="13312" width="3.7109375" style="6" customWidth="1"/>
    <col min="13313" max="13317" width="9.140625" style="6"/>
    <col min="13318" max="13318" width="10" style="6" customWidth="1"/>
    <col min="13319" max="13319" width="4.140625" style="6" customWidth="1"/>
    <col min="13320" max="13320" width="10.85546875" style="6" customWidth="1"/>
    <col min="13321" max="13321" width="10" style="6" bestFit="1" customWidth="1"/>
    <col min="13322" max="13322" width="14.140625" style="6" bestFit="1" customWidth="1"/>
    <col min="13323" max="13330" width="9.140625" style="6"/>
    <col min="13331" max="13331" width="11.28515625" style="6" customWidth="1"/>
    <col min="13332" max="13567" width="9.140625" style="6"/>
    <col min="13568" max="13568" width="3.7109375" style="6" customWidth="1"/>
    <col min="13569" max="13573" width="9.140625" style="6"/>
    <col min="13574" max="13574" width="10" style="6" customWidth="1"/>
    <col min="13575" max="13575" width="4.140625" style="6" customWidth="1"/>
    <col min="13576" max="13576" width="10.85546875" style="6" customWidth="1"/>
    <col min="13577" max="13577" width="10" style="6" bestFit="1" customWidth="1"/>
    <col min="13578" max="13578" width="14.140625" style="6" bestFit="1" customWidth="1"/>
    <col min="13579" max="13586" width="9.140625" style="6"/>
    <col min="13587" max="13587" width="11.28515625" style="6" customWidth="1"/>
    <col min="13588" max="13823" width="9.140625" style="6"/>
    <col min="13824" max="13824" width="3.7109375" style="6" customWidth="1"/>
    <col min="13825" max="13829" width="9.140625" style="6"/>
    <col min="13830" max="13830" width="10" style="6" customWidth="1"/>
    <col min="13831" max="13831" width="4.140625" style="6" customWidth="1"/>
    <col min="13832" max="13832" width="10.85546875" style="6" customWidth="1"/>
    <col min="13833" max="13833" width="10" style="6" bestFit="1" customWidth="1"/>
    <col min="13834" max="13834" width="14.140625" style="6" bestFit="1" customWidth="1"/>
    <col min="13835" max="13842" width="9.140625" style="6"/>
    <col min="13843" max="13843" width="11.28515625" style="6" customWidth="1"/>
    <col min="13844" max="14079" width="9.140625" style="6"/>
    <col min="14080" max="14080" width="3.7109375" style="6" customWidth="1"/>
    <col min="14081" max="14085" width="9.140625" style="6"/>
    <col min="14086" max="14086" width="10" style="6" customWidth="1"/>
    <col min="14087" max="14087" width="4.140625" style="6" customWidth="1"/>
    <col min="14088" max="14088" width="10.85546875" style="6" customWidth="1"/>
    <col min="14089" max="14089" width="10" style="6" bestFit="1" customWidth="1"/>
    <col min="14090" max="14090" width="14.140625" style="6" bestFit="1" customWidth="1"/>
    <col min="14091" max="14098" width="9.140625" style="6"/>
    <col min="14099" max="14099" width="11.28515625" style="6" customWidth="1"/>
    <col min="14100" max="14335" width="9.140625" style="6"/>
    <col min="14336" max="14336" width="3.7109375" style="6" customWidth="1"/>
    <col min="14337" max="14341" width="9.140625" style="6"/>
    <col min="14342" max="14342" width="10" style="6" customWidth="1"/>
    <col min="14343" max="14343" width="4.140625" style="6" customWidth="1"/>
    <col min="14344" max="14344" width="10.85546875" style="6" customWidth="1"/>
    <col min="14345" max="14345" width="10" style="6" bestFit="1" customWidth="1"/>
    <col min="14346" max="14346" width="14.140625" style="6" bestFit="1" customWidth="1"/>
    <col min="14347" max="14354" width="9.140625" style="6"/>
    <col min="14355" max="14355" width="11.28515625" style="6" customWidth="1"/>
    <col min="14356" max="14591" width="9.140625" style="6"/>
    <col min="14592" max="14592" width="3.7109375" style="6" customWidth="1"/>
    <col min="14593" max="14597" width="9.140625" style="6"/>
    <col min="14598" max="14598" width="10" style="6" customWidth="1"/>
    <col min="14599" max="14599" width="4.140625" style="6" customWidth="1"/>
    <col min="14600" max="14600" width="10.85546875" style="6" customWidth="1"/>
    <col min="14601" max="14601" width="10" style="6" bestFit="1" customWidth="1"/>
    <col min="14602" max="14602" width="14.140625" style="6" bestFit="1" customWidth="1"/>
    <col min="14603" max="14610" width="9.140625" style="6"/>
    <col min="14611" max="14611" width="11.28515625" style="6" customWidth="1"/>
    <col min="14612" max="14847" width="9.140625" style="6"/>
    <col min="14848" max="14848" width="3.7109375" style="6" customWidth="1"/>
    <col min="14849" max="14853" width="9.140625" style="6"/>
    <col min="14854" max="14854" width="10" style="6" customWidth="1"/>
    <col min="14855" max="14855" width="4.140625" style="6" customWidth="1"/>
    <col min="14856" max="14856" width="10.85546875" style="6" customWidth="1"/>
    <col min="14857" max="14857" width="10" style="6" bestFit="1" customWidth="1"/>
    <col min="14858" max="14858" width="14.140625" style="6" bestFit="1" customWidth="1"/>
    <col min="14859" max="14866" width="9.140625" style="6"/>
    <col min="14867" max="14867" width="11.28515625" style="6" customWidth="1"/>
    <col min="14868" max="15103" width="9.140625" style="6"/>
    <col min="15104" max="15104" width="3.7109375" style="6" customWidth="1"/>
    <col min="15105" max="15109" width="9.140625" style="6"/>
    <col min="15110" max="15110" width="10" style="6" customWidth="1"/>
    <col min="15111" max="15111" width="4.140625" style="6" customWidth="1"/>
    <col min="15112" max="15112" width="10.85546875" style="6" customWidth="1"/>
    <col min="15113" max="15113" width="10" style="6" bestFit="1" customWidth="1"/>
    <col min="15114" max="15114" width="14.140625" style="6" bestFit="1" customWidth="1"/>
    <col min="15115" max="15122" width="9.140625" style="6"/>
    <col min="15123" max="15123" width="11.28515625" style="6" customWidth="1"/>
    <col min="15124" max="15359" width="9.140625" style="6"/>
    <col min="15360" max="15360" width="3.7109375" style="6" customWidth="1"/>
    <col min="15361" max="15365" width="9.140625" style="6"/>
    <col min="15366" max="15366" width="10" style="6" customWidth="1"/>
    <col min="15367" max="15367" width="4.140625" style="6" customWidth="1"/>
    <col min="15368" max="15368" width="10.85546875" style="6" customWidth="1"/>
    <col min="15369" max="15369" width="10" style="6" bestFit="1" customWidth="1"/>
    <col min="15370" max="15370" width="14.140625" style="6" bestFit="1" customWidth="1"/>
    <col min="15371" max="15378" width="9.140625" style="6"/>
    <col min="15379" max="15379" width="11.28515625" style="6" customWidth="1"/>
    <col min="15380" max="15615" width="9.140625" style="6"/>
    <col min="15616" max="15616" width="3.7109375" style="6" customWidth="1"/>
    <col min="15617" max="15621" width="9.140625" style="6"/>
    <col min="15622" max="15622" width="10" style="6" customWidth="1"/>
    <col min="15623" max="15623" width="4.140625" style="6" customWidth="1"/>
    <col min="15624" max="15624" width="10.85546875" style="6" customWidth="1"/>
    <col min="15625" max="15625" width="10" style="6" bestFit="1" customWidth="1"/>
    <col min="15626" max="15626" width="14.140625" style="6" bestFit="1" customWidth="1"/>
    <col min="15627" max="15634" width="9.140625" style="6"/>
    <col min="15635" max="15635" width="11.28515625" style="6" customWidth="1"/>
    <col min="15636" max="15871" width="9.140625" style="6"/>
    <col min="15872" max="15872" width="3.7109375" style="6" customWidth="1"/>
    <col min="15873" max="15877" width="9.140625" style="6"/>
    <col min="15878" max="15878" width="10" style="6" customWidth="1"/>
    <col min="15879" max="15879" width="4.140625" style="6" customWidth="1"/>
    <col min="15880" max="15880" width="10.85546875" style="6" customWidth="1"/>
    <col min="15881" max="15881" width="10" style="6" bestFit="1" customWidth="1"/>
    <col min="15882" max="15882" width="14.140625" style="6" bestFit="1" customWidth="1"/>
    <col min="15883" max="15890" width="9.140625" style="6"/>
    <col min="15891" max="15891" width="11.28515625" style="6" customWidth="1"/>
    <col min="15892" max="16127" width="9.140625" style="6"/>
    <col min="16128" max="16128" width="3.7109375" style="6" customWidth="1"/>
    <col min="16129" max="16133" width="9.140625" style="6"/>
    <col min="16134" max="16134" width="10" style="6" customWidth="1"/>
    <col min="16135" max="16135" width="4.140625" style="6" customWidth="1"/>
    <col min="16136" max="16136" width="10.85546875" style="6" customWidth="1"/>
    <col min="16137" max="16137" width="10" style="6" bestFit="1" customWidth="1"/>
    <col min="16138" max="16138" width="14.140625" style="6" bestFit="1" customWidth="1"/>
    <col min="16139" max="16146" width="9.140625" style="6"/>
    <col min="16147" max="16147" width="11.28515625" style="6" customWidth="1"/>
    <col min="16148" max="16384" width="9.140625" style="6"/>
  </cols>
  <sheetData>
    <row r="1" spans="1:26" ht="21.75" x14ac:dyDescent="0.3">
      <c r="A1" s="57" t="s">
        <v>39</v>
      </c>
    </row>
    <row r="2" spans="1:26" ht="18" x14ac:dyDescent="0.25">
      <c r="A2" s="7" t="s">
        <v>40</v>
      </c>
    </row>
    <row r="3" spans="1:26" ht="14.25" x14ac:dyDescent="0.2">
      <c r="A3" s="8"/>
    </row>
    <row r="4" spans="1:26" x14ac:dyDescent="0.2">
      <c r="U4" s="47"/>
      <c r="V4" s="47"/>
      <c r="W4" s="47"/>
      <c r="X4" s="47"/>
      <c r="Y4" s="47"/>
      <c r="Z4" s="47"/>
    </row>
    <row r="5" spans="1:26" ht="12.75" customHeight="1" x14ac:dyDescent="0.25">
      <c r="A5" s="6" t="s">
        <v>0</v>
      </c>
      <c r="B5" s="6" t="s">
        <v>1</v>
      </c>
      <c r="N5" s="69" t="s">
        <v>48</v>
      </c>
      <c r="U5" s="47"/>
      <c r="V5" s="47"/>
      <c r="W5" s="47"/>
      <c r="X5" s="47"/>
      <c r="Y5" s="47"/>
      <c r="Z5" s="47"/>
    </row>
    <row r="6" spans="1:26" ht="13.5" thickBot="1" x14ac:dyDescent="0.25">
      <c r="U6" s="47"/>
      <c r="V6" s="47"/>
      <c r="W6" s="47"/>
      <c r="X6" s="47"/>
      <c r="Y6" s="47"/>
      <c r="Z6" s="47"/>
    </row>
    <row r="7" spans="1:26" x14ac:dyDescent="0.2">
      <c r="A7" s="10">
        <v>55</v>
      </c>
      <c r="B7" s="6" t="s">
        <v>4</v>
      </c>
      <c r="G7" s="11">
        <v>18810.560000000001</v>
      </c>
      <c r="H7" s="12" t="s">
        <v>5</v>
      </c>
      <c r="I7" s="12">
        <v>365</v>
      </c>
      <c r="J7" s="12">
        <v>365</v>
      </c>
      <c r="K7" s="11">
        <f>G7*I7/J7</f>
        <v>18810.560000000001</v>
      </c>
      <c r="N7" s="44">
        <v>98572</v>
      </c>
      <c r="O7" s="39" t="s">
        <v>2</v>
      </c>
      <c r="P7" s="39"/>
      <c r="Q7" s="39"/>
      <c r="R7" s="39"/>
      <c r="S7" s="40"/>
      <c r="U7" s="47"/>
      <c r="V7" s="18" t="s">
        <v>15</v>
      </c>
      <c r="W7" s="19">
        <v>1941</v>
      </c>
      <c r="X7" s="47"/>
      <c r="Y7" s="47"/>
      <c r="Z7" s="47"/>
    </row>
    <row r="8" spans="1:26" x14ac:dyDescent="0.2">
      <c r="A8" s="10"/>
      <c r="H8" s="12"/>
      <c r="N8" s="45">
        <v>114312</v>
      </c>
      <c r="O8" s="6" t="s">
        <v>37</v>
      </c>
      <c r="S8" s="41"/>
      <c r="U8" s="47"/>
      <c r="V8" s="18" t="s">
        <v>16</v>
      </c>
      <c r="W8" s="19">
        <v>1665</v>
      </c>
      <c r="X8" s="47"/>
      <c r="Y8" s="47"/>
      <c r="Z8" s="47"/>
    </row>
    <row r="9" spans="1:26" ht="12.75" customHeight="1" x14ac:dyDescent="0.2">
      <c r="A9" s="10">
        <v>56</v>
      </c>
      <c r="B9" s="6" t="s">
        <v>8</v>
      </c>
      <c r="G9" s="6">
        <v>587.83000000000004</v>
      </c>
      <c r="H9" s="12" t="s">
        <v>5</v>
      </c>
      <c r="I9" s="12">
        <f>N10</f>
        <v>60</v>
      </c>
      <c r="K9" s="11">
        <f>G9*I9</f>
        <v>35269.800000000003</v>
      </c>
      <c r="N9" s="46">
        <v>60</v>
      </c>
      <c r="O9" s="6" t="s">
        <v>3</v>
      </c>
      <c r="S9" s="41"/>
      <c r="U9" s="47"/>
      <c r="V9" s="18" t="s">
        <v>18</v>
      </c>
      <c r="W9" s="19">
        <v>935</v>
      </c>
      <c r="X9" s="47"/>
      <c r="Y9" s="47"/>
      <c r="Z9" s="47"/>
    </row>
    <row r="10" spans="1:26" ht="12.75" customHeight="1" x14ac:dyDescent="0.2">
      <c r="A10" s="10"/>
      <c r="N10" s="46">
        <v>60</v>
      </c>
      <c r="O10" s="6" t="s">
        <v>6</v>
      </c>
      <c r="S10" s="41"/>
      <c r="U10" s="47"/>
      <c r="V10" s="18" t="s">
        <v>19</v>
      </c>
      <c r="W10" s="19">
        <v>821</v>
      </c>
      <c r="X10" s="47"/>
      <c r="Y10" s="47"/>
      <c r="Z10" s="47"/>
    </row>
    <row r="11" spans="1:26" ht="15.75" thickBot="1" x14ac:dyDescent="0.3">
      <c r="A11" s="10">
        <v>57</v>
      </c>
      <c r="B11" s="9" t="s">
        <v>9</v>
      </c>
      <c r="K11" s="13">
        <f>MAX(K7,K9)</f>
        <v>35269.800000000003</v>
      </c>
      <c r="N11" s="42" t="s">
        <v>52</v>
      </c>
      <c r="O11" s="43"/>
      <c r="P11" s="43"/>
      <c r="Q11" s="66" t="s">
        <v>18</v>
      </c>
      <c r="R11" s="67"/>
      <c r="S11" s="68"/>
      <c r="U11" s="47"/>
      <c r="V11" s="18" t="s">
        <v>7</v>
      </c>
      <c r="W11" s="19">
        <v>1665</v>
      </c>
      <c r="X11" s="47"/>
      <c r="Y11" s="47"/>
      <c r="Z11" s="47"/>
    </row>
    <row r="12" spans="1:26" ht="12.75" customHeight="1" x14ac:dyDescent="0.2">
      <c r="A12" s="10"/>
      <c r="U12" s="47"/>
      <c r="X12" s="47"/>
      <c r="Y12" s="47"/>
      <c r="Z12" s="47"/>
    </row>
    <row r="13" spans="1:26" ht="12.75" customHeight="1" x14ac:dyDescent="0.2">
      <c r="A13" s="10"/>
      <c r="B13" s="6" t="s">
        <v>10</v>
      </c>
      <c r="U13" s="47"/>
      <c r="V13" s="47"/>
      <c r="W13" s="47"/>
      <c r="X13" s="47"/>
      <c r="Y13" s="47"/>
      <c r="Z13" s="47"/>
    </row>
    <row r="14" spans="1:26" ht="12.75" customHeight="1" x14ac:dyDescent="0.2">
      <c r="A14" s="10"/>
      <c r="U14" s="47"/>
      <c r="V14" s="47"/>
      <c r="W14" s="47"/>
      <c r="X14" s="47"/>
      <c r="Y14" s="47"/>
      <c r="Z14" s="47"/>
    </row>
    <row r="15" spans="1:26" ht="12.75" customHeight="1" x14ac:dyDescent="0.2">
      <c r="A15" s="10">
        <v>58</v>
      </c>
      <c r="B15" s="6" t="s">
        <v>11</v>
      </c>
      <c r="G15" s="11">
        <f>N7</f>
        <v>98572</v>
      </c>
      <c r="I15" s="14" t="s">
        <v>27</v>
      </c>
      <c r="J15" s="15">
        <v>6.4600000000000005E-2</v>
      </c>
      <c r="K15" s="11">
        <f>ROUND(G15*(1+J15),2)</f>
        <v>104939.75</v>
      </c>
      <c r="U15" s="47"/>
      <c r="V15" s="47"/>
      <c r="W15" s="47"/>
      <c r="X15" s="47"/>
      <c r="Y15" s="47"/>
      <c r="Z15" s="47"/>
    </row>
    <row r="16" spans="1:26" ht="12.75" customHeight="1" x14ac:dyDescent="0.2">
      <c r="A16" s="10"/>
      <c r="T16" s="1"/>
      <c r="U16" s="2"/>
    </row>
    <row r="17" spans="1:22" ht="12.75" customHeight="1" x14ac:dyDescent="0.2">
      <c r="A17" s="10">
        <v>59</v>
      </c>
      <c r="B17" s="6" t="s">
        <v>12</v>
      </c>
      <c r="G17" s="11">
        <f>ROUND(K15/N9,2)</f>
        <v>1749</v>
      </c>
      <c r="T17" s="1"/>
      <c r="U17" s="2"/>
    </row>
    <row r="18" spans="1:22" ht="12.75" customHeight="1" x14ac:dyDescent="0.2">
      <c r="A18" s="10"/>
      <c r="U18" s="1"/>
    </row>
    <row r="19" spans="1:22" ht="12.75" customHeight="1" x14ac:dyDescent="0.2">
      <c r="A19" s="10">
        <v>60</v>
      </c>
      <c r="B19" s="6" t="s">
        <v>13</v>
      </c>
      <c r="G19" s="11">
        <f>G17*N10</f>
        <v>104940</v>
      </c>
      <c r="T19" s="4"/>
      <c r="U19" s="4"/>
      <c r="V19" s="4"/>
    </row>
    <row r="20" spans="1:22" ht="12.75" customHeight="1" x14ac:dyDescent="0.2">
      <c r="A20" s="10"/>
      <c r="T20" s="5"/>
      <c r="U20" s="4"/>
    </row>
    <row r="21" spans="1:22" ht="12.75" customHeight="1" x14ac:dyDescent="0.2">
      <c r="A21" s="10">
        <v>61</v>
      </c>
      <c r="B21" s="6" t="s">
        <v>14</v>
      </c>
      <c r="G21" s="11">
        <f>VLOOKUP(Q11,V7:W11,2)</f>
        <v>935</v>
      </c>
      <c r="H21" s="12" t="s">
        <v>5</v>
      </c>
      <c r="I21" s="12">
        <f>N10</f>
        <v>60</v>
      </c>
      <c r="K21" s="11">
        <f>I21*G21</f>
        <v>56100</v>
      </c>
      <c r="T21" s="4"/>
      <c r="U21" s="4"/>
      <c r="V21" s="3"/>
    </row>
    <row r="22" spans="1:22" ht="12.75" customHeight="1" x14ac:dyDescent="0.2">
      <c r="A22" s="10"/>
      <c r="T22" s="4"/>
      <c r="U22" s="4"/>
      <c r="V22" s="4"/>
    </row>
    <row r="23" spans="1:22" ht="12.75" customHeight="1" x14ac:dyDescent="0.2">
      <c r="A23" s="10">
        <v>62</v>
      </c>
      <c r="B23" s="6" t="s">
        <v>17</v>
      </c>
      <c r="K23" s="11">
        <f>MAX(0,G19-K11)</f>
        <v>69670.2</v>
      </c>
    </row>
    <row r="24" spans="1:22" ht="12.75" customHeight="1" x14ac:dyDescent="0.2">
      <c r="A24" s="10"/>
    </row>
    <row r="25" spans="1:22" ht="12.75" customHeight="1" x14ac:dyDescent="0.2">
      <c r="A25" s="10"/>
      <c r="B25" s="6" t="s">
        <v>20</v>
      </c>
      <c r="M25" s="52" t="s">
        <v>42</v>
      </c>
      <c r="N25" s="24"/>
      <c r="O25" s="25"/>
      <c r="P25" s="25"/>
      <c r="Q25" s="25"/>
      <c r="R25" s="26"/>
      <c r="S25" s="27"/>
    </row>
    <row r="26" spans="1:22" ht="12.75" customHeight="1" x14ac:dyDescent="0.2">
      <c r="A26" s="10"/>
      <c r="M26" s="28"/>
      <c r="N26" s="53"/>
      <c r="O26" s="1"/>
      <c r="P26" s="1"/>
      <c r="Q26" s="1"/>
      <c r="R26" s="3"/>
      <c r="S26" s="29"/>
    </row>
    <row r="27" spans="1:22" ht="15" x14ac:dyDescent="0.25">
      <c r="A27" s="16">
        <v>63</v>
      </c>
      <c r="B27" s="9" t="s">
        <v>21</v>
      </c>
      <c r="K27" s="13">
        <f>MIN(K21,K23)</f>
        <v>56100</v>
      </c>
      <c r="M27" s="28" t="s">
        <v>28</v>
      </c>
      <c r="N27" s="53"/>
      <c r="P27" s="1">
        <v>822.98</v>
      </c>
      <c r="Q27" s="1"/>
      <c r="R27" s="1"/>
      <c r="S27" s="54"/>
    </row>
    <row r="28" spans="1:22" ht="12.75" customHeight="1" x14ac:dyDescent="0.2">
      <c r="A28" s="10"/>
      <c r="K28" s="11"/>
      <c r="M28" s="28" t="s">
        <v>29</v>
      </c>
      <c r="N28" s="53"/>
      <c r="P28" s="1">
        <v>1790</v>
      </c>
      <c r="Q28" s="1"/>
      <c r="R28" s="1"/>
      <c r="S28" s="30"/>
    </row>
    <row r="29" spans="1:22" ht="12.75" customHeight="1" x14ac:dyDescent="0.2">
      <c r="A29" s="10">
        <v>64</v>
      </c>
      <c r="B29" s="6" t="s">
        <v>25</v>
      </c>
      <c r="K29" s="11"/>
      <c r="M29" s="28" t="s">
        <v>30</v>
      </c>
      <c r="N29" s="53"/>
      <c r="P29" s="1">
        <f>ROUND(N8/N10,2)</f>
        <v>1905.2</v>
      </c>
      <c r="Q29" s="1"/>
      <c r="R29" s="62" t="s">
        <v>41</v>
      </c>
      <c r="S29" s="63"/>
    </row>
    <row r="30" spans="1:22" ht="12.75" customHeight="1" x14ac:dyDescent="0.2">
      <c r="A30" s="10"/>
      <c r="K30" s="11"/>
      <c r="M30" s="28" t="s">
        <v>31</v>
      </c>
      <c r="N30" s="53"/>
      <c r="P30" s="55">
        <f>ROUND(P29/P28,4)</f>
        <v>1.0644</v>
      </c>
      <c r="Q30" s="1">
        <f>ROUND(P27*P30,4)</f>
        <v>875.97990000000004</v>
      </c>
      <c r="R30" s="48" t="s">
        <v>32</v>
      </c>
      <c r="S30" s="31" t="s">
        <v>33</v>
      </c>
    </row>
    <row r="31" spans="1:22" ht="12.75" customHeight="1" x14ac:dyDescent="0.2">
      <c r="A31" s="10">
        <v>65</v>
      </c>
      <c r="B31" s="6" t="s">
        <v>22</v>
      </c>
      <c r="K31" s="11">
        <f>K11+K27</f>
        <v>91369.8</v>
      </c>
      <c r="M31" s="28" t="s">
        <v>34</v>
      </c>
      <c r="N31" s="53"/>
      <c r="P31" s="55">
        <v>0.57999999999999996</v>
      </c>
      <c r="Q31" s="1">
        <f>ROUND(P27*P31,4)</f>
        <v>477.32839999999999</v>
      </c>
      <c r="R31" s="49">
        <f>P31*P28</f>
        <v>1038.1999999999998</v>
      </c>
      <c r="S31" s="30">
        <f>R31*N10</f>
        <v>62291.999999999985</v>
      </c>
    </row>
    <row r="32" spans="1:22" ht="12.75" customHeight="1" x14ac:dyDescent="0.2">
      <c r="A32" s="10"/>
      <c r="K32" s="11"/>
      <c r="M32" s="28" t="s">
        <v>35</v>
      </c>
      <c r="N32" s="53"/>
      <c r="P32" s="55">
        <v>1.39</v>
      </c>
      <c r="Q32" s="1">
        <f>ROUND(P27*P32,4)</f>
        <v>1143.9422</v>
      </c>
      <c r="R32" s="50">
        <f>P32*P28</f>
        <v>2488.1</v>
      </c>
      <c r="S32" s="51">
        <f>R32*N10</f>
        <v>149286</v>
      </c>
    </row>
    <row r="33" spans="1:19" ht="12.75" customHeight="1" x14ac:dyDescent="0.2">
      <c r="A33" s="10">
        <v>66</v>
      </c>
      <c r="B33" s="6" t="s">
        <v>23</v>
      </c>
      <c r="K33" s="11"/>
      <c r="M33" s="28"/>
      <c r="N33" s="53"/>
      <c r="P33" s="55"/>
      <c r="Q33" s="1"/>
      <c r="R33" s="1"/>
      <c r="S33" s="32"/>
    </row>
    <row r="34" spans="1:19" ht="12.75" customHeight="1" x14ac:dyDescent="0.2">
      <c r="A34" s="10"/>
      <c r="K34" s="11"/>
      <c r="M34" s="28" t="s">
        <v>38</v>
      </c>
      <c r="N34" s="53"/>
      <c r="P34" s="55"/>
      <c r="Q34" s="1"/>
      <c r="R34" s="1">
        <f>IF(P30&lt;P31,Q31,IF(P30&gt;P32,Q32,Q30))</f>
        <v>875.97990000000004</v>
      </c>
      <c r="S34" s="29">
        <f>ROUND(N10*R34,2)</f>
        <v>52558.79</v>
      </c>
    </row>
    <row r="35" spans="1:19" ht="12.75" customHeight="1" x14ac:dyDescent="0.2">
      <c r="A35" s="10">
        <v>67</v>
      </c>
      <c r="B35" s="6" t="s">
        <v>24</v>
      </c>
      <c r="K35" s="11">
        <f>K31-K33</f>
        <v>91369.8</v>
      </c>
      <c r="M35" s="28"/>
      <c r="N35" s="1"/>
      <c r="P35" s="1"/>
      <c r="Q35" s="1"/>
      <c r="R35" s="1"/>
      <c r="S35" s="31"/>
    </row>
    <row r="36" spans="1:19" ht="12.75" customHeight="1" x14ac:dyDescent="0.2">
      <c r="A36" s="10"/>
      <c r="K36" s="11"/>
      <c r="M36" s="35" t="s">
        <v>36</v>
      </c>
      <c r="N36" s="36"/>
      <c r="O36" s="33"/>
      <c r="P36" s="37"/>
      <c r="Q36" s="38">
        <v>15275</v>
      </c>
      <c r="R36" s="38"/>
      <c r="S36" s="56"/>
    </row>
    <row r="37" spans="1:19" ht="12.75" customHeight="1" x14ac:dyDescent="0.2">
      <c r="A37" s="10">
        <v>68</v>
      </c>
      <c r="B37" s="6" t="s">
        <v>26</v>
      </c>
      <c r="K37" s="11"/>
    </row>
    <row r="38" spans="1:19" ht="12.75" customHeight="1" x14ac:dyDescent="0.2">
      <c r="A38" s="10"/>
    </row>
    <row r="39" spans="1:19" ht="18" x14ac:dyDescent="0.25">
      <c r="A39" s="16">
        <v>69</v>
      </c>
      <c r="B39" s="7" t="s">
        <v>43</v>
      </c>
      <c r="K39" s="17">
        <f>K35-K37</f>
        <v>91369.8</v>
      </c>
    </row>
    <row r="40" spans="1:19" x14ac:dyDescent="0.2">
      <c r="A40" s="21"/>
      <c r="B40" s="22"/>
      <c r="K40" s="23"/>
      <c r="S40" s="23"/>
    </row>
    <row r="41" spans="1:19" x14ac:dyDescent="0.2">
      <c r="A41" s="21"/>
      <c r="B41" s="22"/>
      <c r="K41" s="23"/>
      <c r="S41" s="23"/>
    </row>
    <row r="42" spans="1:19" ht="18" x14ac:dyDescent="0.25">
      <c r="A42" s="34" t="s">
        <v>44</v>
      </c>
      <c r="B42" s="22"/>
      <c r="K42" s="17">
        <f>S34</f>
        <v>52558.79</v>
      </c>
      <c r="S42" s="23"/>
    </row>
    <row r="43" spans="1:19" x14ac:dyDescent="0.2">
      <c r="A43" s="21"/>
      <c r="B43" s="22"/>
      <c r="K43" s="23"/>
      <c r="S43" s="23"/>
    </row>
    <row r="44" spans="1:19" x14ac:dyDescent="0.2">
      <c r="K44" s="20"/>
    </row>
    <row r="45" spans="1:19" ht="18.75" thickBot="1" x14ac:dyDescent="0.3">
      <c r="A45" s="34" t="s">
        <v>49</v>
      </c>
      <c r="B45" s="22"/>
      <c r="K45" s="61">
        <f>S34-K39</f>
        <v>-38811.01</v>
      </c>
      <c r="S45" s="23"/>
    </row>
    <row r="46" spans="1:19" ht="18.75" thickTop="1" x14ac:dyDescent="0.25">
      <c r="A46" s="34"/>
      <c r="B46" s="22"/>
      <c r="K46" s="17"/>
      <c r="S46" s="23"/>
    </row>
    <row r="47" spans="1:19" ht="15.75" x14ac:dyDescent="0.25">
      <c r="A47" s="60" t="s">
        <v>45</v>
      </c>
      <c r="K47" s="58">
        <f>N8</f>
        <v>114312</v>
      </c>
    </row>
    <row r="48" spans="1:19" ht="15" x14ac:dyDescent="0.2">
      <c r="A48" s="60" t="s">
        <v>50</v>
      </c>
      <c r="K48" s="65">
        <f>N10</f>
        <v>60</v>
      </c>
    </row>
    <row r="49" spans="1:19" ht="15" x14ac:dyDescent="0.2">
      <c r="A49" s="60" t="s">
        <v>51</v>
      </c>
      <c r="H49"/>
      <c r="I49"/>
      <c r="K49" s="64" t="str">
        <f>Regions</f>
        <v>Régions centrales</v>
      </c>
    </row>
    <row r="50" spans="1:19" ht="15" x14ac:dyDescent="0.2">
      <c r="A50" s="60" t="s">
        <v>46</v>
      </c>
      <c r="K50" s="59">
        <f>K39/N8</f>
        <v>0.79930191056057109</v>
      </c>
    </row>
    <row r="51" spans="1:19" ht="15" x14ac:dyDescent="0.2">
      <c r="A51" s="60" t="s">
        <v>47</v>
      </c>
      <c r="K51" s="59">
        <f>S34/N8</f>
        <v>0.45978366225768075</v>
      </c>
    </row>
    <row r="52" spans="1:19" x14ac:dyDescent="0.2">
      <c r="A52" s="21"/>
      <c r="B52" s="22"/>
      <c r="K52" s="23"/>
      <c r="S52" s="23"/>
    </row>
  </sheetData>
  <sheetProtection algorithmName="SHA-512" hashValue="88TRtRF8W4TjouhW0mW8XOHdy2eTlVKhO6yfseU5DwKUZprJomYwJMTXiPCyO9w+VrQZytmEMpuxhXgRzsmRUA==" saltValue="JYXT3sFmAKuEBUCZWJs8cQ==" spinCount="100000" sheet="1" objects="1" scenarios="1" selectLockedCells="1"/>
  <mergeCells count="1">
    <mergeCell ref="Q11:S11"/>
  </mergeCells>
  <dataValidations count="2">
    <dataValidation type="list" allowBlank="1" showInputMessage="1" showErrorMessage="1" sqref="WVY983059:WWA983059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WMC983059:WME983059 JM8:JO8 TI8:TK8 ADE8:ADG8 ANA8:ANC8 AWW8:AWY8 BGS8:BGU8 BQO8:BQQ8 CAK8:CAM8 CKG8:CKI8 CUC8:CUE8 DDY8:DEA8 DNU8:DNW8 DXQ8:DXS8 EHM8:EHO8 ERI8:ERK8 FBE8:FBG8 FLA8:FLC8 FUW8:FUY8 GES8:GEU8 GOO8:GOQ8 GYK8:GYM8 HIG8:HII8 HSC8:HSE8 IBY8:ICA8 ILU8:ILW8 IVQ8:IVS8 JFM8:JFO8 JPI8:JPK8 JZE8:JZG8 KJA8:KJC8 KSW8:KSY8 LCS8:LCU8 LMO8:LMQ8 LWK8:LWM8 MGG8:MGI8 MQC8:MQE8 MZY8:NAA8 NJU8:NJW8 NTQ8:NTS8 ODM8:ODO8 ONI8:ONK8 OXE8:OXG8 PHA8:PHC8 PQW8:PQY8 QAS8:QAU8 QKO8:QKQ8 QUK8:QUM8 REG8:REI8 ROC8:ROE8 RXY8:RYA8 SHU8:SHW8 SRQ8:SRS8 TBM8:TBO8 TLI8:TLK8 TVE8:TVG8 UFA8:UFC8 UOW8:UOY8 UYS8:UYU8 VIO8:VIQ8 VSK8:VSM8 WCG8:WCI8 WMC8:WME8 WVY8:WWA8 Q65555:S65555 JM65555:JO65555 TI65555:TK65555 ADE65555:ADG65555 ANA65555:ANC65555 AWW65555:AWY65555 BGS65555:BGU65555 BQO65555:BQQ65555 CAK65555:CAM65555 CKG65555:CKI65555 CUC65555:CUE65555 DDY65555:DEA65555 DNU65555:DNW65555 DXQ65555:DXS65555 EHM65555:EHO65555 ERI65555:ERK65555 FBE65555:FBG65555 FLA65555:FLC65555 FUW65555:FUY65555 GES65555:GEU65555 GOO65555:GOQ65555 GYK65555:GYM65555 HIG65555:HII65555 HSC65555:HSE65555 IBY65555:ICA65555 ILU65555:ILW65555 IVQ65555:IVS65555 JFM65555:JFO65555 JPI65555:JPK65555 JZE65555:JZG65555 KJA65555:KJC65555 KSW65555:KSY65555 LCS65555:LCU65555 LMO65555:LMQ65555 LWK65555:LWM65555 MGG65555:MGI65555 MQC65555:MQE65555 MZY65555:NAA65555 NJU65555:NJW65555 NTQ65555:NTS65555 ODM65555:ODO65555 ONI65555:ONK65555 OXE65555:OXG65555 PHA65555:PHC65555 PQW65555:PQY65555 QAS65555:QAU65555 QKO65555:QKQ65555 QUK65555:QUM65555 REG65555:REI65555 ROC65555:ROE65555 RXY65555:RYA65555 SHU65555:SHW65555 SRQ65555:SRS65555 TBM65555:TBO65555 TLI65555:TLK65555 TVE65555:TVG65555 UFA65555:UFC65555 UOW65555:UOY65555 UYS65555:UYU65555 VIO65555:VIQ65555 VSK65555:VSM65555 WCG65555:WCI65555 WMC65555:WME65555 WVY65555:WWA65555 Q131091:S131091 JM131091:JO131091 TI131091:TK131091 ADE131091:ADG131091 ANA131091:ANC131091 AWW131091:AWY131091 BGS131091:BGU131091 BQO131091:BQQ131091 CAK131091:CAM131091 CKG131091:CKI131091 CUC131091:CUE131091 DDY131091:DEA131091 DNU131091:DNW131091 DXQ131091:DXS131091 EHM131091:EHO131091 ERI131091:ERK131091 FBE131091:FBG131091 FLA131091:FLC131091 FUW131091:FUY131091 GES131091:GEU131091 GOO131091:GOQ131091 GYK131091:GYM131091 HIG131091:HII131091 HSC131091:HSE131091 IBY131091:ICA131091 ILU131091:ILW131091 IVQ131091:IVS131091 JFM131091:JFO131091 JPI131091:JPK131091 JZE131091:JZG131091 KJA131091:KJC131091 KSW131091:KSY131091 LCS131091:LCU131091 LMO131091:LMQ131091 LWK131091:LWM131091 MGG131091:MGI131091 MQC131091:MQE131091 MZY131091:NAA131091 NJU131091:NJW131091 NTQ131091:NTS131091 ODM131091:ODO131091 ONI131091:ONK131091 OXE131091:OXG131091 PHA131091:PHC131091 PQW131091:PQY131091 QAS131091:QAU131091 QKO131091:QKQ131091 QUK131091:QUM131091 REG131091:REI131091 ROC131091:ROE131091 RXY131091:RYA131091 SHU131091:SHW131091 SRQ131091:SRS131091 TBM131091:TBO131091 TLI131091:TLK131091 TVE131091:TVG131091 UFA131091:UFC131091 UOW131091:UOY131091 UYS131091:UYU131091 VIO131091:VIQ131091 VSK131091:VSM131091 WCG131091:WCI131091 WMC131091:WME131091 WVY131091:WWA131091 Q196627:S196627 JM196627:JO196627 TI196627:TK196627 ADE196627:ADG196627 ANA196627:ANC196627 AWW196627:AWY196627 BGS196627:BGU196627 BQO196627:BQQ196627 CAK196627:CAM196627 CKG196627:CKI196627 CUC196627:CUE196627 DDY196627:DEA196627 DNU196627:DNW196627 DXQ196627:DXS196627 EHM196627:EHO196627 ERI196627:ERK196627 FBE196627:FBG196627 FLA196627:FLC196627 FUW196627:FUY196627 GES196627:GEU196627 GOO196627:GOQ196627 GYK196627:GYM196627 HIG196627:HII196627 HSC196627:HSE196627 IBY196627:ICA196627 ILU196627:ILW196627 IVQ196627:IVS196627 JFM196627:JFO196627 JPI196627:JPK196627 JZE196627:JZG196627 KJA196627:KJC196627 KSW196627:KSY196627 LCS196627:LCU196627 LMO196627:LMQ196627 LWK196627:LWM196627 MGG196627:MGI196627 MQC196627:MQE196627 MZY196627:NAA196627 NJU196627:NJW196627 NTQ196627:NTS196627 ODM196627:ODO196627 ONI196627:ONK196627 OXE196627:OXG196627 PHA196627:PHC196627 PQW196627:PQY196627 QAS196627:QAU196627 QKO196627:QKQ196627 QUK196627:QUM196627 REG196627:REI196627 ROC196627:ROE196627 RXY196627:RYA196627 SHU196627:SHW196627 SRQ196627:SRS196627 TBM196627:TBO196627 TLI196627:TLK196627 TVE196627:TVG196627 UFA196627:UFC196627 UOW196627:UOY196627 UYS196627:UYU196627 VIO196627:VIQ196627 VSK196627:VSM196627 WCG196627:WCI196627 WMC196627:WME196627 WVY196627:WWA196627 Q262163:S262163 JM262163:JO262163 TI262163:TK262163 ADE262163:ADG262163 ANA262163:ANC262163 AWW262163:AWY262163 BGS262163:BGU262163 BQO262163:BQQ262163 CAK262163:CAM262163 CKG262163:CKI262163 CUC262163:CUE262163 DDY262163:DEA262163 DNU262163:DNW262163 DXQ262163:DXS262163 EHM262163:EHO262163 ERI262163:ERK262163 FBE262163:FBG262163 FLA262163:FLC262163 FUW262163:FUY262163 GES262163:GEU262163 GOO262163:GOQ262163 GYK262163:GYM262163 HIG262163:HII262163 HSC262163:HSE262163 IBY262163:ICA262163 ILU262163:ILW262163 IVQ262163:IVS262163 JFM262163:JFO262163 JPI262163:JPK262163 JZE262163:JZG262163 KJA262163:KJC262163 KSW262163:KSY262163 LCS262163:LCU262163 LMO262163:LMQ262163 LWK262163:LWM262163 MGG262163:MGI262163 MQC262163:MQE262163 MZY262163:NAA262163 NJU262163:NJW262163 NTQ262163:NTS262163 ODM262163:ODO262163 ONI262163:ONK262163 OXE262163:OXG262163 PHA262163:PHC262163 PQW262163:PQY262163 QAS262163:QAU262163 QKO262163:QKQ262163 QUK262163:QUM262163 REG262163:REI262163 ROC262163:ROE262163 RXY262163:RYA262163 SHU262163:SHW262163 SRQ262163:SRS262163 TBM262163:TBO262163 TLI262163:TLK262163 TVE262163:TVG262163 UFA262163:UFC262163 UOW262163:UOY262163 UYS262163:UYU262163 VIO262163:VIQ262163 VSK262163:VSM262163 WCG262163:WCI262163 WMC262163:WME262163 WVY262163:WWA262163 Q327699:S327699 JM327699:JO327699 TI327699:TK327699 ADE327699:ADG327699 ANA327699:ANC327699 AWW327699:AWY327699 BGS327699:BGU327699 BQO327699:BQQ327699 CAK327699:CAM327699 CKG327699:CKI327699 CUC327699:CUE327699 DDY327699:DEA327699 DNU327699:DNW327699 DXQ327699:DXS327699 EHM327699:EHO327699 ERI327699:ERK327699 FBE327699:FBG327699 FLA327699:FLC327699 FUW327699:FUY327699 GES327699:GEU327699 GOO327699:GOQ327699 GYK327699:GYM327699 HIG327699:HII327699 HSC327699:HSE327699 IBY327699:ICA327699 ILU327699:ILW327699 IVQ327699:IVS327699 JFM327699:JFO327699 JPI327699:JPK327699 JZE327699:JZG327699 KJA327699:KJC327699 KSW327699:KSY327699 LCS327699:LCU327699 LMO327699:LMQ327699 LWK327699:LWM327699 MGG327699:MGI327699 MQC327699:MQE327699 MZY327699:NAA327699 NJU327699:NJW327699 NTQ327699:NTS327699 ODM327699:ODO327699 ONI327699:ONK327699 OXE327699:OXG327699 PHA327699:PHC327699 PQW327699:PQY327699 QAS327699:QAU327699 QKO327699:QKQ327699 QUK327699:QUM327699 REG327699:REI327699 ROC327699:ROE327699 RXY327699:RYA327699 SHU327699:SHW327699 SRQ327699:SRS327699 TBM327699:TBO327699 TLI327699:TLK327699 TVE327699:TVG327699 UFA327699:UFC327699 UOW327699:UOY327699 UYS327699:UYU327699 VIO327699:VIQ327699 VSK327699:VSM327699 WCG327699:WCI327699 WMC327699:WME327699 WVY327699:WWA327699 Q393235:S393235 JM393235:JO393235 TI393235:TK393235 ADE393235:ADG393235 ANA393235:ANC393235 AWW393235:AWY393235 BGS393235:BGU393235 BQO393235:BQQ393235 CAK393235:CAM393235 CKG393235:CKI393235 CUC393235:CUE393235 DDY393235:DEA393235 DNU393235:DNW393235 DXQ393235:DXS393235 EHM393235:EHO393235 ERI393235:ERK393235 FBE393235:FBG393235 FLA393235:FLC393235 FUW393235:FUY393235 GES393235:GEU393235 GOO393235:GOQ393235 GYK393235:GYM393235 HIG393235:HII393235 HSC393235:HSE393235 IBY393235:ICA393235 ILU393235:ILW393235 IVQ393235:IVS393235 JFM393235:JFO393235 JPI393235:JPK393235 JZE393235:JZG393235 KJA393235:KJC393235 KSW393235:KSY393235 LCS393235:LCU393235 LMO393235:LMQ393235 LWK393235:LWM393235 MGG393235:MGI393235 MQC393235:MQE393235 MZY393235:NAA393235 NJU393235:NJW393235 NTQ393235:NTS393235 ODM393235:ODO393235 ONI393235:ONK393235 OXE393235:OXG393235 PHA393235:PHC393235 PQW393235:PQY393235 QAS393235:QAU393235 QKO393235:QKQ393235 QUK393235:QUM393235 REG393235:REI393235 ROC393235:ROE393235 RXY393235:RYA393235 SHU393235:SHW393235 SRQ393235:SRS393235 TBM393235:TBO393235 TLI393235:TLK393235 TVE393235:TVG393235 UFA393235:UFC393235 UOW393235:UOY393235 UYS393235:UYU393235 VIO393235:VIQ393235 VSK393235:VSM393235 WCG393235:WCI393235 WMC393235:WME393235 WVY393235:WWA393235 Q458771:S458771 JM458771:JO458771 TI458771:TK458771 ADE458771:ADG458771 ANA458771:ANC458771 AWW458771:AWY458771 BGS458771:BGU458771 BQO458771:BQQ458771 CAK458771:CAM458771 CKG458771:CKI458771 CUC458771:CUE458771 DDY458771:DEA458771 DNU458771:DNW458771 DXQ458771:DXS458771 EHM458771:EHO458771 ERI458771:ERK458771 FBE458771:FBG458771 FLA458771:FLC458771 FUW458771:FUY458771 GES458771:GEU458771 GOO458771:GOQ458771 GYK458771:GYM458771 HIG458771:HII458771 HSC458771:HSE458771 IBY458771:ICA458771 ILU458771:ILW458771 IVQ458771:IVS458771 JFM458771:JFO458771 JPI458771:JPK458771 JZE458771:JZG458771 KJA458771:KJC458771 KSW458771:KSY458771 LCS458771:LCU458771 LMO458771:LMQ458771 LWK458771:LWM458771 MGG458771:MGI458771 MQC458771:MQE458771 MZY458771:NAA458771 NJU458771:NJW458771 NTQ458771:NTS458771 ODM458771:ODO458771 ONI458771:ONK458771 OXE458771:OXG458771 PHA458771:PHC458771 PQW458771:PQY458771 QAS458771:QAU458771 QKO458771:QKQ458771 QUK458771:QUM458771 REG458771:REI458771 ROC458771:ROE458771 RXY458771:RYA458771 SHU458771:SHW458771 SRQ458771:SRS458771 TBM458771:TBO458771 TLI458771:TLK458771 TVE458771:TVG458771 UFA458771:UFC458771 UOW458771:UOY458771 UYS458771:UYU458771 VIO458771:VIQ458771 VSK458771:VSM458771 WCG458771:WCI458771 WMC458771:WME458771 WVY458771:WWA458771 Q524307:S524307 JM524307:JO524307 TI524307:TK524307 ADE524307:ADG524307 ANA524307:ANC524307 AWW524307:AWY524307 BGS524307:BGU524307 BQO524307:BQQ524307 CAK524307:CAM524307 CKG524307:CKI524307 CUC524307:CUE524307 DDY524307:DEA524307 DNU524307:DNW524307 DXQ524307:DXS524307 EHM524307:EHO524307 ERI524307:ERK524307 FBE524307:FBG524307 FLA524307:FLC524307 FUW524307:FUY524307 GES524307:GEU524307 GOO524307:GOQ524307 GYK524307:GYM524307 HIG524307:HII524307 HSC524307:HSE524307 IBY524307:ICA524307 ILU524307:ILW524307 IVQ524307:IVS524307 JFM524307:JFO524307 JPI524307:JPK524307 JZE524307:JZG524307 KJA524307:KJC524307 KSW524307:KSY524307 LCS524307:LCU524307 LMO524307:LMQ524307 LWK524307:LWM524307 MGG524307:MGI524307 MQC524307:MQE524307 MZY524307:NAA524307 NJU524307:NJW524307 NTQ524307:NTS524307 ODM524307:ODO524307 ONI524307:ONK524307 OXE524307:OXG524307 PHA524307:PHC524307 PQW524307:PQY524307 QAS524307:QAU524307 QKO524307:QKQ524307 QUK524307:QUM524307 REG524307:REI524307 ROC524307:ROE524307 RXY524307:RYA524307 SHU524307:SHW524307 SRQ524307:SRS524307 TBM524307:TBO524307 TLI524307:TLK524307 TVE524307:TVG524307 UFA524307:UFC524307 UOW524307:UOY524307 UYS524307:UYU524307 VIO524307:VIQ524307 VSK524307:VSM524307 WCG524307:WCI524307 WMC524307:WME524307 WVY524307:WWA524307 Q589843:S589843 JM589843:JO589843 TI589843:TK589843 ADE589843:ADG589843 ANA589843:ANC589843 AWW589843:AWY589843 BGS589843:BGU589843 BQO589843:BQQ589843 CAK589843:CAM589843 CKG589843:CKI589843 CUC589843:CUE589843 DDY589843:DEA589843 DNU589843:DNW589843 DXQ589843:DXS589843 EHM589843:EHO589843 ERI589843:ERK589843 FBE589843:FBG589843 FLA589843:FLC589843 FUW589843:FUY589843 GES589843:GEU589843 GOO589843:GOQ589843 GYK589843:GYM589843 HIG589843:HII589843 HSC589843:HSE589843 IBY589843:ICA589843 ILU589843:ILW589843 IVQ589843:IVS589843 JFM589843:JFO589843 JPI589843:JPK589843 JZE589843:JZG589843 KJA589843:KJC589843 KSW589843:KSY589843 LCS589843:LCU589843 LMO589843:LMQ589843 LWK589843:LWM589843 MGG589843:MGI589843 MQC589843:MQE589843 MZY589843:NAA589843 NJU589843:NJW589843 NTQ589843:NTS589843 ODM589843:ODO589843 ONI589843:ONK589843 OXE589843:OXG589843 PHA589843:PHC589843 PQW589843:PQY589843 QAS589843:QAU589843 QKO589843:QKQ589843 QUK589843:QUM589843 REG589843:REI589843 ROC589843:ROE589843 RXY589843:RYA589843 SHU589843:SHW589843 SRQ589843:SRS589843 TBM589843:TBO589843 TLI589843:TLK589843 TVE589843:TVG589843 UFA589843:UFC589843 UOW589843:UOY589843 UYS589843:UYU589843 VIO589843:VIQ589843 VSK589843:VSM589843 WCG589843:WCI589843 WMC589843:WME589843 WVY589843:WWA589843 Q655379:S655379 JM655379:JO655379 TI655379:TK655379 ADE655379:ADG655379 ANA655379:ANC655379 AWW655379:AWY655379 BGS655379:BGU655379 BQO655379:BQQ655379 CAK655379:CAM655379 CKG655379:CKI655379 CUC655379:CUE655379 DDY655379:DEA655379 DNU655379:DNW655379 DXQ655379:DXS655379 EHM655379:EHO655379 ERI655379:ERK655379 FBE655379:FBG655379 FLA655379:FLC655379 FUW655379:FUY655379 GES655379:GEU655379 GOO655379:GOQ655379 GYK655379:GYM655379 HIG655379:HII655379 HSC655379:HSE655379 IBY655379:ICA655379 ILU655379:ILW655379 IVQ655379:IVS655379 JFM655379:JFO655379 JPI655379:JPK655379 JZE655379:JZG655379 KJA655379:KJC655379 KSW655379:KSY655379 LCS655379:LCU655379 LMO655379:LMQ655379 LWK655379:LWM655379 MGG655379:MGI655379 MQC655379:MQE655379 MZY655379:NAA655379 NJU655379:NJW655379 NTQ655379:NTS655379 ODM655379:ODO655379 ONI655379:ONK655379 OXE655379:OXG655379 PHA655379:PHC655379 PQW655379:PQY655379 QAS655379:QAU655379 QKO655379:QKQ655379 QUK655379:QUM655379 REG655379:REI655379 ROC655379:ROE655379 RXY655379:RYA655379 SHU655379:SHW655379 SRQ655379:SRS655379 TBM655379:TBO655379 TLI655379:TLK655379 TVE655379:TVG655379 UFA655379:UFC655379 UOW655379:UOY655379 UYS655379:UYU655379 VIO655379:VIQ655379 VSK655379:VSM655379 WCG655379:WCI655379 WMC655379:WME655379 WVY655379:WWA655379 Q720915:S720915 JM720915:JO720915 TI720915:TK720915 ADE720915:ADG720915 ANA720915:ANC720915 AWW720915:AWY720915 BGS720915:BGU720915 BQO720915:BQQ720915 CAK720915:CAM720915 CKG720915:CKI720915 CUC720915:CUE720915 DDY720915:DEA720915 DNU720915:DNW720915 DXQ720915:DXS720915 EHM720915:EHO720915 ERI720915:ERK720915 FBE720915:FBG720915 FLA720915:FLC720915 FUW720915:FUY720915 GES720915:GEU720915 GOO720915:GOQ720915 GYK720915:GYM720915 HIG720915:HII720915 HSC720915:HSE720915 IBY720915:ICA720915 ILU720915:ILW720915 IVQ720915:IVS720915 JFM720915:JFO720915 JPI720915:JPK720915 JZE720915:JZG720915 KJA720915:KJC720915 KSW720915:KSY720915 LCS720915:LCU720915 LMO720915:LMQ720915 LWK720915:LWM720915 MGG720915:MGI720915 MQC720915:MQE720915 MZY720915:NAA720915 NJU720915:NJW720915 NTQ720915:NTS720915 ODM720915:ODO720915 ONI720915:ONK720915 OXE720915:OXG720915 PHA720915:PHC720915 PQW720915:PQY720915 QAS720915:QAU720915 QKO720915:QKQ720915 QUK720915:QUM720915 REG720915:REI720915 ROC720915:ROE720915 RXY720915:RYA720915 SHU720915:SHW720915 SRQ720915:SRS720915 TBM720915:TBO720915 TLI720915:TLK720915 TVE720915:TVG720915 UFA720915:UFC720915 UOW720915:UOY720915 UYS720915:UYU720915 VIO720915:VIQ720915 VSK720915:VSM720915 WCG720915:WCI720915 WMC720915:WME720915 WVY720915:WWA720915 Q786451:S786451 JM786451:JO786451 TI786451:TK786451 ADE786451:ADG786451 ANA786451:ANC786451 AWW786451:AWY786451 BGS786451:BGU786451 BQO786451:BQQ786451 CAK786451:CAM786451 CKG786451:CKI786451 CUC786451:CUE786451 DDY786451:DEA786451 DNU786451:DNW786451 DXQ786451:DXS786451 EHM786451:EHO786451 ERI786451:ERK786451 FBE786451:FBG786451 FLA786451:FLC786451 FUW786451:FUY786451 GES786451:GEU786451 GOO786451:GOQ786451 GYK786451:GYM786451 HIG786451:HII786451 HSC786451:HSE786451 IBY786451:ICA786451 ILU786451:ILW786451 IVQ786451:IVS786451 JFM786451:JFO786451 JPI786451:JPK786451 JZE786451:JZG786451 KJA786451:KJC786451 KSW786451:KSY786451 LCS786451:LCU786451 LMO786451:LMQ786451 LWK786451:LWM786451 MGG786451:MGI786451 MQC786451:MQE786451 MZY786451:NAA786451 NJU786451:NJW786451 NTQ786451:NTS786451 ODM786451:ODO786451 ONI786451:ONK786451 OXE786451:OXG786451 PHA786451:PHC786451 PQW786451:PQY786451 QAS786451:QAU786451 QKO786451:QKQ786451 QUK786451:QUM786451 REG786451:REI786451 ROC786451:ROE786451 RXY786451:RYA786451 SHU786451:SHW786451 SRQ786451:SRS786451 TBM786451:TBO786451 TLI786451:TLK786451 TVE786451:TVG786451 UFA786451:UFC786451 UOW786451:UOY786451 UYS786451:UYU786451 VIO786451:VIQ786451 VSK786451:VSM786451 WCG786451:WCI786451 WMC786451:WME786451 WVY786451:WWA786451 Q851987:S851987 JM851987:JO851987 TI851987:TK851987 ADE851987:ADG851987 ANA851987:ANC851987 AWW851987:AWY851987 BGS851987:BGU851987 BQO851987:BQQ851987 CAK851987:CAM851987 CKG851987:CKI851987 CUC851987:CUE851987 DDY851987:DEA851987 DNU851987:DNW851987 DXQ851987:DXS851987 EHM851987:EHO851987 ERI851987:ERK851987 FBE851987:FBG851987 FLA851987:FLC851987 FUW851987:FUY851987 GES851987:GEU851987 GOO851987:GOQ851987 GYK851987:GYM851987 HIG851987:HII851987 HSC851987:HSE851987 IBY851987:ICA851987 ILU851987:ILW851987 IVQ851987:IVS851987 JFM851987:JFO851987 JPI851987:JPK851987 JZE851987:JZG851987 KJA851987:KJC851987 KSW851987:KSY851987 LCS851987:LCU851987 LMO851987:LMQ851987 LWK851987:LWM851987 MGG851987:MGI851987 MQC851987:MQE851987 MZY851987:NAA851987 NJU851987:NJW851987 NTQ851987:NTS851987 ODM851987:ODO851987 ONI851987:ONK851987 OXE851987:OXG851987 PHA851987:PHC851987 PQW851987:PQY851987 QAS851987:QAU851987 QKO851987:QKQ851987 QUK851987:QUM851987 REG851987:REI851987 ROC851987:ROE851987 RXY851987:RYA851987 SHU851987:SHW851987 SRQ851987:SRS851987 TBM851987:TBO851987 TLI851987:TLK851987 TVE851987:TVG851987 UFA851987:UFC851987 UOW851987:UOY851987 UYS851987:UYU851987 VIO851987:VIQ851987 VSK851987:VSM851987 WCG851987:WCI851987 WMC851987:WME851987 WVY851987:WWA851987 Q917523:S917523 JM917523:JO917523 TI917523:TK917523 ADE917523:ADG917523 ANA917523:ANC917523 AWW917523:AWY917523 BGS917523:BGU917523 BQO917523:BQQ917523 CAK917523:CAM917523 CKG917523:CKI917523 CUC917523:CUE917523 DDY917523:DEA917523 DNU917523:DNW917523 DXQ917523:DXS917523 EHM917523:EHO917523 ERI917523:ERK917523 FBE917523:FBG917523 FLA917523:FLC917523 FUW917523:FUY917523 GES917523:GEU917523 GOO917523:GOQ917523 GYK917523:GYM917523 HIG917523:HII917523 HSC917523:HSE917523 IBY917523:ICA917523 ILU917523:ILW917523 IVQ917523:IVS917523 JFM917523:JFO917523 JPI917523:JPK917523 JZE917523:JZG917523 KJA917523:KJC917523 KSW917523:KSY917523 LCS917523:LCU917523 LMO917523:LMQ917523 LWK917523:LWM917523 MGG917523:MGI917523 MQC917523:MQE917523 MZY917523:NAA917523 NJU917523:NJW917523 NTQ917523:NTS917523 ODM917523:ODO917523 ONI917523:ONK917523 OXE917523:OXG917523 PHA917523:PHC917523 PQW917523:PQY917523 QAS917523:QAU917523 QKO917523:QKQ917523 QUK917523:QUM917523 REG917523:REI917523 ROC917523:ROE917523 RXY917523:RYA917523 SHU917523:SHW917523 SRQ917523:SRS917523 TBM917523:TBO917523 TLI917523:TLK917523 TVE917523:TVG917523 UFA917523:UFC917523 UOW917523:UOY917523 UYS917523:UYU917523 VIO917523:VIQ917523 VSK917523:VSM917523 WCG917523:WCI917523 WMC917523:WME917523 WVY917523:WWA917523 Q983059:S983059 JM983059:JO983059 TI983059:TK983059 ADE983059:ADG983059 ANA983059:ANC983059 AWW983059:AWY983059 BGS983059:BGU983059 BQO983059:BQQ983059 CAK983059:CAM983059 CKG983059:CKI983059 CUC983059:CUE983059 DDY983059:DEA983059 DNU983059:DNW983059 DXQ983059:DXS983059 EHM983059:EHO983059 ERI983059:ERK983059 FBE983059:FBG983059 FLA983059:FLC983059 FUW983059:FUY983059 GES983059:GEU983059 GOO983059:GOQ983059 GYK983059:GYM983059 HIG983059:HII983059 HSC983059:HSE983059 IBY983059:ICA983059 ILU983059:ILW983059 IVQ983059:IVS983059 JFM983059:JFO983059 JPI983059:JPK983059 JZE983059:JZG983059 KJA983059:KJC983059 KSW983059:KSY983059 LCS983059:LCU983059 LMO983059:LMQ983059 LWK983059:LWM983059 MGG983059:MGI983059 MQC983059:MQE983059 MZY983059:NAA983059 NJU983059:NJW983059 NTQ983059:NTS983059 ODM983059:ODO983059 ONI983059:ONK983059 OXE983059:OXG983059 PHA983059:PHC983059 PQW983059:PQY983059 QAS983059:QAU983059 QKO983059:QKQ983059 QUK983059:QUM983059 REG983059:REI983059 ROC983059:ROE983059 RXY983059:RYA983059 SHU983059:SHW983059 SRQ983059:SRS983059 TBM983059:TBO983059 TLI983059:TLK983059 TVE983059:TVG983059 UFA983059:UFC983059 UOW983059:UOY983059 UYS983059:UYU983059 VIO983059:VIQ983059 VSK983059:VSM983059 WCG983059:WCI983059" xr:uid="{186C6BCC-19A0-4A0F-A10A-A620076043B8}">
      <formula1>Régions</formula1>
    </dataValidation>
    <dataValidation type="list" allowBlank="1" showInputMessage="1" showErrorMessage="1" sqref="Q11:S11" xr:uid="{BCCAC510-2384-4075-BA93-006D128F5EE0}">
      <formula1>$V$7:$V$11</formula1>
    </dataValidation>
  </dataValidations>
  <printOptions horizontalCentered="1"/>
  <pageMargins left="0.118110236220472" right="0.118110236220472" top="0.118110236220472" bottom="0.118110236220472" header="0.31496062992126" footer="0.31496062992126"/>
  <pageSetup orientation="portrait" horizontalDpi="0" verticalDpi="0" r:id="rId1"/>
  <headerFooter>
    <oddFooter>&amp;LCalcul COMPARATIF par le RGPQ&amp;R&amp;D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Regions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Ranallo</dc:creator>
  <cp:lastModifiedBy>Mario Ranallo</cp:lastModifiedBy>
  <cp:lastPrinted>2023-11-15T20:11:54Z</cp:lastPrinted>
  <dcterms:created xsi:type="dcterms:W3CDTF">2023-09-11T18:15:00Z</dcterms:created>
  <dcterms:modified xsi:type="dcterms:W3CDTF">2023-11-15T20:16:11Z</dcterms:modified>
</cp:coreProperties>
</file>